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0" windowHeight="17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<sst xmlns="http://schemas.openxmlformats.org/spreadsheetml/2006/main" count="317" uniqueCount="299">
  <si>
    <t>Код бюджетной классификации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</si>
  <si>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</si>
  <si>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</si>
  <si>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188 1 16 21050 05 0000 140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</si>
  <si>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 поселений</t>
  </si>
  <si>
    <t xml:space="preserve"> 182 1 06 06023 10 0000 110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</si>
  <si>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</si>
  <si>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</si>
  <si>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</si>
  <si>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182 1 06 06013 10 0000 110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</si>
  <si>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</si>
  <si>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</si>
  <si>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</si>
  <si>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</si>
  <si>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081 1 16 25030 01 0000 140</t>
  </si>
  <si>
    <t>020 1 16 90050 05 0000 140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</si>
  <si>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</si>
  <si>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</si>
  <si>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</si>
  <si>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</si>
  <si>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</si>
  <si>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</si>
  <si>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</si>
  <si>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</si>
  <si>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</si>
  <si>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</si>
  <si>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 xml:space="preserve"> Прочие неналоговые доходы  бюджетов муниципальных районов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</si>
  <si>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</si>
  <si>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</si>
  <si>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муниципальных районов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</si>
  <si>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</si>
  <si>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</si>
  <si>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</si>
  <si>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</si>
  <si>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</si>
  <si>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</si>
  <si>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</si>
  <si>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</si>
  <si>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</si>
  <si>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</si>
  <si>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</si>
  <si>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188 1 16 30000 00 0000 140</t>
  </si>
  <si>
    <t>430 1 16 23050 05 0000 140</t>
  </si>
  <si>
    <t>430 1 16 90050 05 0000 140</t>
  </si>
  <si>
    <t>500 1 17 01050 05 0000 180</t>
  </si>
  <si>
    <t>500 1 17 05050 05 0000 180</t>
  </si>
  <si>
    <t>500 1 19 05010 05 0000 151</t>
  </si>
  <si>
    <t>500 2 02 01003 05 0000 151</t>
  </si>
  <si>
    <t>500 2 02 01999 05 0000 151</t>
  </si>
  <si>
    <t>Прочие дотации муниципальным районам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</si>
  <si>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</si>
  <si>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</si>
  <si>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</si>
  <si>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</si>
  <si>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 xml:space="preserve">Субвенции бюджетам муниципальных районов на выполнение передаваемых полномочий субъектов РФ 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</si>
  <si>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</si>
  <si>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</si>
  <si>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</si>
  <si>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>500 2 02 04999 05 0000 151</t>
  </si>
  <si>
    <t>Прочие межбюджетные трансферты передаваемые бюджетам муниципальных районов</t>
  </si>
  <si>
    <t>230 3 03 02050 05 0000 180</t>
  </si>
  <si>
    <t>430 3 03 02050 05 0000 180</t>
  </si>
  <si>
    <t>Субвенции местным бюджетам на осуществление деятельности по опеке и попечительству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</si>
  <si>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</si>
  <si>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</si>
  <si>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</si>
  <si>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Средства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</si>
  <si>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</si>
  <si>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330 2 02 02077 05 0011 151</t>
  </si>
  <si>
    <t>500 2 02 02077 05 0012 151</t>
  </si>
  <si>
    <t>330 2 02 02077 05 0013 151</t>
  </si>
  <si>
    <t>330 2 02 03002 05 0000 151</t>
  </si>
  <si>
    <t>500 2 02 03007 05 0000 151</t>
  </si>
  <si>
    <t>500 2 02 04012 05 0000151</t>
  </si>
  <si>
    <t>500 2 02 04014 05 0000151</t>
  </si>
  <si>
    <t>Прочие безвозмездные поступления в бюджеты муниципальных районов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</si>
  <si>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</si>
  <si>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</si>
  <si>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</si>
  <si>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</si>
  <si>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</si>
  <si>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</si>
  <si>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</si>
  <si>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>000 3 03 02050 05 0000 180</t>
  </si>
  <si>
    <t>260 3 03 02050 05 0000 180</t>
  </si>
  <si>
    <t>500 2 02 03022 05 0002 151</t>
  </si>
  <si>
    <t>192 1 16 90050 05 0000 140</t>
  </si>
  <si>
    <t>000 1 08 04000 01 0000 110</t>
  </si>
  <si>
    <t>177 1 16 90050 05 0000 140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</si>
  <si>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</si>
  <si>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</si>
  <si>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</si>
  <si>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177 1 16 27000 01 0000 140</t>
  </si>
  <si>
    <t>182 1 06 01030 10 0000 110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</si>
  <si>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</si>
  <si>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>Налог на имущество физических лиц, взимаемой по ставке, применяемой к объекту налогообложения, расположенному в границах поселений</t>
  </si>
  <si>
    <t xml:space="preserve">182 1 09 03022 03 0000 110 </t>
  </si>
  <si>
    <t>Платежи за добычу углеводородного сырья</t>
  </si>
  <si>
    <t>072 1 16 25060 01 0000 140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</si>
  <si>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</si>
  <si>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</si>
  <si>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</si>
  <si>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</si>
  <si>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"Водохозяйственное обустройство бассейна реки Обь на 1999-2010 годы"</t>
  </si>
  <si>
    <t>020 1 08 07150 01 0000 110</t>
  </si>
  <si>
    <t>020 1 08 07160 01 0000 110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</si>
  <si>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</si>
  <si>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</si>
  <si>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</si>
  <si>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</si>
  <si>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</si>
  <si>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</si>
  <si>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</si>
  <si>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</si>
  <si>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</si>
  <si>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</si>
  <si>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</si>
  <si>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</si>
  <si>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</si>
  <si>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</si>
  <si>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</si>
  <si>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</si>
  <si>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</si>
  <si>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</si>
  <si>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182 1 01 00000 00 0000 000</t>
  </si>
  <si>
    <t>НАЛОГИ НА ПРИБЫЛЬ, ДОХОДЫ</t>
  </si>
  <si>
    <t>000 1 00 00000 00 0000 000</t>
  </si>
  <si>
    <t>ДОХОДЫ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</si>
  <si>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</si>
  <si>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</si>
  <si>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</si>
  <si>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</si>
  <si>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182 1 05 00000 00 0000 000</t>
  </si>
  <si>
    <t>НАЛОГИ НА СОВОКУПНЫЙ ДОХОД</t>
  </si>
  <si>
    <t>182 1 06 00000 00 0000 000</t>
  </si>
  <si>
    <t>НАЛОГИ НА ИМУЩЕСТВО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</si>
  <si>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</si>
  <si>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</si>
  <si>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</si>
  <si>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</si>
  <si>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</si>
  <si>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</si>
  <si>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</si>
  <si>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</si>
  <si>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</si>
  <si>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</si>
  <si>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</si>
  <si>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</si>
  <si>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</si>
  <si>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</si>
  <si>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</si>
  <si>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ПРОЧИЕ БЕЗВОЗМЕЗДНЫЕ ПОСТУПЛЕНИЯ</t>
  </si>
  <si>
    <t>182 1 01 02010 01 0000 110</t>
  </si>
  <si>
    <t>000 1 08 07140 01 0000 110</t>
  </si>
  <si>
    <t>182 1 08 03010 01 0000 110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</si>
  <si>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</si>
  <si>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</si>
  <si>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</si>
  <si>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</si>
  <si>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</si>
  <si>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</si>
  <si>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Транспортный налог с организаций</t>
  </si>
  <si>
    <t>Транспортный налог с физических лиц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</si>
  <si>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</si>
  <si>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</si>
  <si>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</si>
  <si>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</si>
  <si>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</si>
  <si>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</si>
  <si>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</si>
  <si>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</si>
  <si>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</si>
  <si>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</si>
  <si>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</si>
  <si>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</si>
  <si>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</si>
  <si>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</si>
  <si>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</si>
  <si>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</si>
  <si>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</si>
  <si>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330 2 02 03027 05 0001 151</t>
  </si>
  <si>
    <t>Непрограммные инвестиции</t>
  </si>
  <si>
    <t>182 1 05 03000 01 0000 110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</si>
  <si>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</si>
  <si>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</si>
  <si>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</si>
  <si>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</si>
  <si>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</si>
  <si>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</si>
  <si>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</si>
  <si>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</si>
  <si>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</si>
  <si>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</si>
  <si>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Денежные взыскания (штрафы) за нарушение Федерального закона "О пожарной безопасности"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</si>
  <si>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</si>
  <si>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</si>
  <si>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</si>
  <si>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</si>
  <si>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</si>
  <si>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</si>
  <si>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>340 1 16 25050 05 0000 140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</si>
  <si>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</si>
  <si>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</si>
  <si>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ДЗИОиП</t>
  </si>
  <si>
    <t xml:space="preserve"> Прочие неналоговые доходы  Комитет по финансам</t>
  </si>
  <si>
    <t>430 1 17 05050 05 0000 180</t>
  </si>
  <si>
    <r>
      <t xml:space="preserve">СУБСИДИИ  </t>
    </r>
    <r>
      <rPr>
        <sz val="11"/>
        <rFont val="Arial Cyr"/>
        <family val="0"/>
      </rPr>
      <t>от других бюджетов бюджетной системы РФ</t>
    </r>
  </si>
  <si>
    <t>430 3 03 02050 05 0026 180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</si>
  <si>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</si>
  <si>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>500 2 02 02999 05 0000 151</t>
  </si>
  <si>
    <t>500 2 02 04004 05 0060 151</t>
  </si>
  <si>
    <t>500 2 02 02089 05 0000 151</t>
  </si>
  <si>
    <t>500 2 02 02089 05 0001 151</t>
  </si>
  <si>
    <t>500 2 02 02089 05 0002 151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</si>
  <si>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</t>
  </si>
  <si>
    <t>Субсидии  бюджетам   муниципальных   районов   на обеспечение мероприятий по  капитальному  ремонту многоквартирных домов за   счет   средств бюджетов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</si>
  <si>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</si>
  <si>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500 2 02 02008 05 0000 151</t>
  </si>
  <si>
    <t xml:space="preserve">182 1 09 04050 05 0000 110   </t>
  </si>
  <si>
    <t>Субсидии  бюджетам муниципальных районов на обеспечение жильем молодых семей (ФБ)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</si>
  <si>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</si>
  <si>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</si>
  <si>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</si>
  <si>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</si>
  <si>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</si>
  <si>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</si>
  <si>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500 2 02 03027 05 0002 151</t>
  </si>
  <si>
    <t>500 2 02 03029 05 0002 151</t>
  </si>
  <si>
    <t>500 2 02 03029 05 0001 151</t>
  </si>
  <si>
    <t>500 2 02 02022 05 0000 151</t>
  </si>
  <si>
    <t>Субсидии бюджетам муниципальных районов на внедрение инновационных образовательных программ (ФБ)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</si>
  <si>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ЗП, административная комиссия)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</si>
  <si>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</si>
  <si>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</si>
  <si>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</si>
  <si>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 xml:space="preserve">182 1 06 04000 05 0000 110 </t>
  </si>
  <si>
    <t xml:space="preserve">182 1 06 06023 10 0000 110 </t>
  </si>
  <si>
    <t>182 1 05 01000 05 0000 110</t>
  </si>
  <si>
    <t>182 1 08 03000 05 0000 110</t>
  </si>
  <si>
    <t>Субвенция на обеспечение жилыми помещениями детей-сирот</t>
  </si>
  <si>
    <t>182 1 08 07000 05 0000 110</t>
  </si>
  <si>
    <t>-расходы на составление (изменение и дополнение) списков кандидатов в присяжные засидатели</t>
  </si>
  <si>
    <t>Субвенции на реализацию дошкольных программ в муниципальных дошкольных учреждениях(ОБ)</t>
  </si>
  <si>
    <t>Приложение № 2</t>
  </si>
  <si>
    <t>БЮДЖЕТА ЦУНТИНСКОГО РАЙОНА (муниципального района)</t>
  </si>
  <si>
    <t>Наименование показателя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</si>
  <si>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</si>
  <si>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</si>
  <si>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</si>
  <si>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</si>
  <si>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</si>
  <si>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Фонд финансовой поддержки  муниципальных райнов (ДОТАЦИЯ)</t>
  </si>
  <si>
    <t>-на обеспечение бесплатного горячего питания обучащихся, получающих начальное общее образование общеобразовательных организациях</t>
  </si>
  <si>
    <t>Субвенции на обеспеч. выплат ежемесяч. ден. вознаг. за классное руководство педагогическим работникам ОУ</t>
  </si>
  <si>
    <t>Дотации бюджетам муниципальных районов РД на частичную компен. доп. расх. на повыш. ОТ работ. бюд. сферы указами президента РФ</t>
  </si>
  <si>
    <t>Дотации на сод. прочего персонала ОУ, перед. на местный бюджет из средств субвенций выдел. бюджетам муниципальных районов</t>
  </si>
  <si>
    <t>Дотации бюджетам муниципальных поселений РД на частичную компен. доп. расх. на повыш. ОТ работ. бюд. сферы указами президента РФ</t>
  </si>
  <si>
    <t>на обеспечение бесплатным двухразовым питанием (завтрак и обед) обучающихся с ограниченным возможностями здоровья, в том числе детей-инвалидов, осваивающих основные общеобразовательные программы на дому</t>
  </si>
  <si>
    <t>000 2 02 01000 00 0000 150</t>
  </si>
  <si>
    <t>004 2 02 15001 05 0000 150</t>
  </si>
  <si>
    <t>004 2 02 19999 05 0000 150</t>
  </si>
  <si>
    <t>000 2 02 20000 00 0000 150</t>
  </si>
  <si>
    <t>004 2 02 29999 05 0000 150</t>
  </si>
  <si>
    <t>000 2 02 30000 00 0000 150</t>
  </si>
  <si>
    <t>004 2 02 35118 05 0000 150</t>
  </si>
  <si>
    <t>004 2 02 30024 05 0000 150</t>
  </si>
  <si>
    <t>004 2 02 35120 05 0000 150</t>
  </si>
  <si>
    <t>004 2 02 30027 05 0000 150</t>
  </si>
  <si>
    <t>004 2 02 35082 05 0000 150</t>
  </si>
  <si>
    <t>000 2 02 40000 00 0000 150</t>
  </si>
  <si>
    <t>004 2 02 45303 05 0000 150</t>
  </si>
  <si>
    <t>000 2 29 00000 00 0000 150</t>
  </si>
  <si>
    <t>2024 год</t>
  </si>
  <si>
    <t>ПАТЕНТ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</si>
  <si>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</si>
  <si>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004 2 02 20041 05 0000 150</t>
  </si>
  <si>
    <t>Субсидии бюджетам муниципальных районов на реализацию мероприятий по модернизации школьных систем образования</t>
  </si>
  <si>
    <t>004 2 02 25750 05 0000 150</t>
  </si>
  <si>
    <t>Субсидии бюджетам муниципальных районов на поддержку отрасли культуры</t>
  </si>
  <si>
    <t>004 2 02 25519 05 0000 150</t>
  </si>
  <si>
    <t>004 2 02 35303 050000 150</t>
  </si>
  <si>
    <t>БЕЗВОЗМЕЗДНЫЕ ПОСТУПЛЕНИЯ ОТ НЕГОСУДАРСТВЕННЫХ ОРГАНИЗАЦИЙ</t>
  </si>
  <si>
    <t>004 2 04 00000 00 0000 000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</si>
  <si>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</si>
  <si>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004 2 04 05020 05 0000 150</t>
  </si>
  <si>
    <t>004 2 02 25304 05 0000 150</t>
  </si>
  <si>
    <t>Субсидии на организацию двухразового питания в лагерях с дневным пребыванием детей.  (по Соглашению)</t>
  </si>
  <si>
    <t>Субсидия на реализацию проектов инициатив муниципальных образований Республики Дагестан, направленных на осуществление ремонта общеобразовательных организациях.  (по Соглашению)</t>
  </si>
  <si>
    <t>004 2 02 49999 05 0000 150</t>
  </si>
  <si>
    <t>расходы для выполнения гос. полномочий РД по хранению, комплектованию, учету и использованию Архивного фонда РД на 2022г.</t>
  </si>
  <si>
    <t>004 2 02 30024 00 0000 150</t>
  </si>
  <si>
    <t>СУБВЕНЦИИ от других бюджетов бюджетной системы РФ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</si>
  <si>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</si>
  <si>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на проведение мероприятии по обеспечению деятельности советников директора по воспитанию и взаимодействию с детскими общественными объединениями </t>
  </si>
  <si>
    <t>2025 год</t>
  </si>
  <si>
    <t>Прочие межбюджетные трансферты, передаваемые бюджетам муниципальных районов команд-е педраб-в запорожской области</t>
  </si>
  <si>
    <t>НА 2024год  и плановый перод на 2025-2026 г.г.</t>
  </si>
  <si>
    <t xml:space="preserve">  к Постановлению Собрания депутатов МР "Цунтинский район"                                                                                                                                                   «О местном бюджете  Цунтинского района на 2024 год и на плановый период 2025 и 2026 годов»
</t>
  </si>
  <si>
    <t>2026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</si>
</sst>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000000"/>
    <numFmt numFmtId="175" formatCode="_-* #,##0.000&quot;р.&quot;_-;\-* #,##0.000&quot;р.&quot;_-;_-* &quot;-&quot;??&quot;р.&quot;_-;_-@_-"/>
    <numFmt numFmtId="176" formatCode="_-* #,##0.0000&quot;р.&quot;_-;\-* #,##0.0000&quot;р.&quot;_-;_-* &quot;-&quot;??&quot;р.&quot;_-;_-@_-"/>
    <numFmt numFmtId="177" formatCode="_-* #,##0.000_р_._-;\-* #,##0.000_р_._-;_-* &quot;-&quot;??_р_._-;_-@_-"/>
    <numFmt numFmtId="178" formatCode="0.0"/>
    <numFmt numFmtId="179" formatCode="0.000"/>
    <numFmt numFmtId="180" formatCode="#,##0.0"/>
    <numFmt numFmtId="181" formatCode="0.0000000"/>
    <numFmt numFmtId="182" formatCode="0.000000"/>
    <numFmt numFmtId="183" formatCode="0.00000"/>
    <numFmt numFmtId="184" formatCode="_(\$* #,##0_);_(\$* \(#,##0\);_(\$* &quot;-&quot;_);_(@_)"/>
    <numFmt numFmtId="185" formatCode="_(* #,##0_);_(* \(#,##0\);_(* &quot;-&quot;_);_(@_)"/>
    <numFmt numFmtId="186" formatCode="_(\$* #,##0.00_);_(\$* \(#,##0.00\);_(\$* &quot;-&quot;??_);_(@_)"/>
    <numFmt numFmtId="187" formatCode="_(* #,##0.00_);_(* \(#,##0.00\);_(* &quot;-&quot;??_);_(@_)"/>
    <numFmt numFmtId="188" formatCode="#,##0.00;[Red]\-#,##0.00;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#,##0.00000"/>
    <numFmt numFmtId="197" formatCode="#,##0.00;[Red]\-#,##0.00;0.00"/>
    <numFmt numFmtId="198" formatCode="#,##0;[Red]\-#,##0;0"/>
    <numFmt numFmtId="199" formatCode="#,##0.000;[Red]\-#,##0.000;0.000"/>
    <numFmt numFmtId="200" formatCode="#,##0.0;[Red]\-#,##0.0;0.0"/>
    <numFmt numFmtId="201" formatCode="#,##0.0_ ;[Red]\-#,##0.0\ "/>
    <numFmt numFmtId="202" formatCode="#,##0.000_ ;[Red]\-#,##0.000\ "/>
    <numFmt numFmtId="203" formatCode="[$-FC19]d\ mmmm\ yyyy\ &quot;г.&quot;"/>
    <numFmt numFmtId="204" formatCode="#,##0.00_ ;[Red]\-#,##0.00\ 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color indexed="61"/>
      <name val="Arial Cyr"/>
      <family val="0"/>
    </font>
    <font>
      <b/>
      <i/>
      <sz val="11"/>
      <color indexed="18"/>
      <name val="Arial Cyr"/>
      <family val="0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 Cyr"/>
      <family val="0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7"/>
        <bgColor indexed="22"/>
      </patternFill>
    </fill>
    <fill>
      <patternFill patternType="solid">
        <fgColor indexed="47"/>
        <bgColor indexed="64"/>
      </patternFill>
    </fill>
    <fill>
      <patternFill patternType="gray0625">
        <fgColor indexed="47"/>
        <bgColor indexed="22"/>
      </patternFill>
    </fill>
    <fill>
      <patternFill patternType="gray0625">
        <fgColor indexed="4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00" fontId="8" fillId="0" borderId="10" xfId="54" applyNumberFormat="1" applyFont="1" applyFill="1" applyBorder="1" applyAlignment="1" applyProtection="1">
      <alignment/>
      <protection hidden="1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00" fontId="8" fillId="0" borderId="10" xfId="0" applyNumberFormat="1" applyFont="1" applyBorder="1" applyAlignment="1">
      <alignment/>
    </xf>
    <xf numFmtId="200" fontId="8" fillId="0" borderId="10" xfId="54" applyNumberFormat="1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right"/>
    </xf>
    <xf numFmtId="200" fontId="8" fillId="34" borderId="10" xfId="0" applyNumberFormat="1" applyFont="1" applyFill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9" fontId="8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53" applyFont="1" applyAlignment="1">
      <alignment/>
      <protection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/>
    </xf>
    <xf numFmtId="1" fontId="14" fillId="0" borderId="10" xfId="0" applyNumberFormat="1" applyFont="1" applyFill="1" applyBorder="1" applyAlignment="1">
      <alignment horizontal="center"/>
    </xf>
    <xf numFmtId="49" fontId="9" fillId="0" borderId="10" xfId="54" applyNumberFormat="1" applyFont="1" applyFill="1" applyBorder="1" applyAlignment="1" applyProtection="1">
      <alignment horizontal="left"/>
      <protection hidden="1"/>
    </xf>
    <xf numFmtId="0" fontId="15" fillId="0" borderId="10" xfId="0" applyFont="1" applyFill="1" applyBorder="1" applyAlignment="1">
      <alignment horizontal="justify" vertical="top" wrapText="1"/>
    </xf>
    <xf numFmtId="1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3" fontId="17" fillId="0" borderId="10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18" fillId="0" borderId="10" xfId="54" applyNumberFormat="1" applyFont="1" applyFill="1" applyBorder="1" applyAlignment="1" applyProtection="1">
      <alignment horizontal="left" wrapText="1"/>
      <protection hidden="1"/>
    </xf>
    <xf numFmtId="2" fontId="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1" fontId="9" fillId="0" borderId="10" xfId="0" applyNumberFormat="1" applyFont="1" applyFill="1" applyBorder="1" applyAlignment="1">
      <alignment horizontal="center"/>
    </xf>
    <xf numFmtId="0" fontId="14" fillId="0" borderId="10" xfId="54" applyNumberFormat="1" applyFont="1" applyFill="1" applyBorder="1" applyAlignment="1" applyProtection="1">
      <alignment horizontal="left" wrapText="1"/>
      <protection hidden="1"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9" fillId="0" borderId="10" xfId="54" applyNumberFormat="1" applyFont="1" applyFill="1" applyBorder="1" applyAlignment="1" applyProtection="1">
      <alignment horizontal="right"/>
      <protection hidden="1"/>
    </xf>
    <xf numFmtId="180" fontId="9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7" fillId="36" borderId="10" xfId="0" applyFont="1" applyFill="1" applyBorder="1" applyAlignment="1">
      <alignment wrapText="1"/>
    </xf>
    <xf numFmtId="194" fontId="5" fillId="36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194" fontId="5" fillId="0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78" fontId="9" fillId="0" borderId="10" xfId="0" applyNumberFormat="1" applyFont="1" applyFill="1" applyBorder="1" applyAlignment="1">
      <alignment horizontal="center"/>
    </xf>
    <xf numFmtId="200" fontId="16" fillId="0" borderId="10" xfId="54" applyNumberFormat="1" applyFont="1" applyFill="1" applyBorder="1" applyAlignment="1" applyProtection="1">
      <alignment/>
      <protection hidden="1"/>
    </xf>
    <xf numFmtId="0" fontId="9" fillId="38" borderId="10" xfId="0" applyFont="1" applyFill="1" applyBorder="1" applyAlignment="1">
      <alignment wrapText="1"/>
    </xf>
    <xf numFmtId="194" fontId="14" fillId="0" borderId="10" xfId="0" applyNumberFormat="1" applyFont="1" applyBorder="1" applyAlignment="1">
      <alignment horizontal="center"/>
    </xf>
    <xf numFmtId="194" fontId="10" fillId="0" borderId="10" xfId="54" applyNumberFormat="1" applyFont="1" applyFill="1" applyBorder="1" applyAlignment="1" applyProtection="1">
      <alignment horizontal="center"/>
      <protection hidden="1"/>
    </xf>
    <xf numFmtId="200" fontId="8" fillId="0" borderId="10" xfId="0" applyNumberFormat="1" applyFont="1" applyFill="1" applyBorder="1" applyAlignment="1">
      <alignment/>
    </xf>
    <xf numFmtId="194" fontId="20" fillId="0" borderId="10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78" fontId="21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198" fontId="9" fillId="0" borderId="10" xfId="54" applyNumberFormat="1" applyFont="1" applyFill="1" applyBorder="1" applyAlignment="1" applyProtection="1">
      <alignment horizontal="right"/>
      <protection hidden="1"/>
    </xf>
    <xf numFmtId="0" fontId="17" fillId="0" borderId="10" xfId="0" applyFont="1" applyFill="1" applyBorder="1" applyAlignment="1">
      <alignment/>
    </xf>
    <xf numFmtId="194" fontId="5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54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Fill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202" fontId="8" fillId="0" borderId="10" xfId="54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94" fontId="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center" wrapText="1"/>
    </xf>
    <xf numFmtId="179" fontId="5" fillId="0" borderId="10" xfId="54" applyNumberFormat="1" applyFont="1" applyFill="1" applyBorder="1" applyAlignment="1" applyProtection="1">
      <alignment horizontal="center"/>
      <protection hidden="1"/>
    </xf>
    <xf numFmtId="194" fontId="9" fillId="0" borderId="10" xfId="54" applyNumberFormat="1" applyFont="1" applyFill="1" applyBorder="1" applyAlignment="1" applyProtection="1">
      <alignment horizontal="center"/>
      <protection hidden="1"/>
    </xf>
    <xf numFmtId="199" fontId="10" fillId="0" borderId="10" xfId="0" applyNumberFormat="1" applyFont="1" applyFill="1" applyBorder="1" applyAlignment="1">
      <alignment horizontal="center"/>
    </xf>
    <xf numFmtId="197" fontId="8" fillId="0" borderId="10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199" fontId="8" fillId="0" borderId="10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179" fontId="8" fillId="0" borderId="10" xfId="54" applyNumberFormat="1" applyFont="1" applyFill="1" applyBorder="1" applyAlignment="1" applyProtection="1">
      <alignment horizontal="center"/>
      <protection hidden="1"/>
    </xf>
    <xf numFmtId="179" fontId="14" fillId="0" borderId="10" xfId="0" applyNumberFormat="1" applyFont="1" applyBorder="1" applyAlignment="1">
      <alignment horizontal="center"/>
    </xf>
    <xf numFmtId="4" fontId="8" fillId="0" borderId="10" xfId="54" applyNumberFormat="1" applyFont="1" applyFill="1" applyBorder="1" applyAlignment="1" applyProtection="1">
      <alignment horizontal="center"/>
      <protection hidden="1"/>
    </xf>
    <xf numFmtId="180" fontId="14" fillId="0" borderId="10" xfId="0" applyNumberFormat="1" applyFont="1" applyBorder="1" applyAlignment="1">
      <alignment horizontal="center"/>
    </xf>
    <xf numFmtId="180" fontId="9" fillId="0" borderId="10" xfId="54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wrapText="1"/>
    </xf>
    <xf numFmtId="202" fontId="10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5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2"/>
  <sheetViews>
    <sheetView tabSelected="1" zoomScalePageLayoutView="0" workbookViewId="0" topLeftCell="A34">
      <selection activeCell="M19" sqref="M19"/>
    </sheetView>
  </sheetViews>
  <sheetFormatPr defaultColWidth="9.00390625" defaultRowHeight="12.75"/>
  <cols>
    <col min="1" max="1" width="5.875" style="0" customWidth="1"/>
    <col min="2" max="2" width="29.00390625" style="0" customWidth="1"/>
    <col min="3" max="3" width="74.625" style="0" customWidth="1"/>
    <col min="4" max="4" width="19.25390625" style="0" customWidth="1"/>
    <col min="5" max="5" width="17.00390625" style="1" customWidth="1"/>
    <col min="6" max="6" width="14.375" style="1" customWidth="1"/>
    <col min="7" max="10" width="9.125" style="0" hidden="1" customWidth="1"/>
  </cols>
  <sheetData>
    <row r="1" spans="2:6" ht="12.75" customHeight="1">
      <c r="B1" s="20"/>
      <c r="C1" s="137" t="s">
        <v>243</v>
      </c>
      <c r="D1" s="137"/>
      <c r="E1" s="137"/>
      <c r="F1" s="137"/>
    </row>
    <row r="2" spans="2:7" ht="39.75" customHeight="1">
      <c r="B2" s="20"/>
      <c r="C2" s="138" t="s">
        <v>297</v>
      </c>
      <c r="D2" s="138"/>
      <c r="E2" s="138"/>
      <c r="F2" s="138"/>
      <c r="G2" s="130"/>
    </row>
    <row r="3" spans="2:7" ht="0.75" customHeight="1">
      <c r="B3" s="20"/>
      <c r="C3" s="20"/>
      <c r="D3" s="135"/>
      <c r="E3" s="136"/>
      <c r="F3" s="136"/>
      <c r="G3" s="136"/>
    </row>
    <row r="4" spans="2:7" ht="12.75" customHeight="1" hidden="1">
      <c r="B4" s="20"/>
      <c r="C4" s="20"/>
      <c r="D4" s="135"/>
      <c r="E4" s="136"/>
      <c r="F4" s="136"/>
      <c r="G4" s="136"/>
    </row>
    <row r="5" spans="2:6" ht="14.25">
      <c r="B5" s="132" t="s">
        <v>127</v>
      </c>
      <c r="C5" s="132"/>
      <c r="D5" s="132"/>
      <c r="E5" s="21"/>
      <c r="F5" s="21"/>
    </row>
    <row r="6" spans="2:6" ht="14.25">
      <c r="B6" s="133" t="s">
        <v>244</v>
      </c>
      <c r="C6" s="133"/>
      <c r="D6" s="133"/>
      <c r="E6" s="22"/>
      <c r="F6" s="22"/>
    </row>
    <row r="7" spans="2:6" ht="14.25">
      <c r="B7" s="134" t="s">
        <v>296</v>
      </c>
      <c r="C7" s="134"/>
      <c r="D7" s="134"/>
      <c r="E7" s="23"/>
      <c r="F7" s="23"/>
    </row>
    <row r="8" spans="2:6" ht="4.5" customHeight="1">
      <c r="B8" s="24"/>
      <c r="C8" s="24"/>
      <c r="D8" s="24"/>
      <c r="E8" s="24"/>
      <c r="F8" s="24"/>
    </row>
    <row r="9" spans="2:6" ht="29.25" customHeight="1">
      <c r="B9" s="25" t="s">
        <v>0</v>
      </c>
      <c r="C9" s="104" t="s">
        <v>245</v>
      </c>
      <c r="D9" s="104" t="s">
        <v>272</v>
      </c>
      <c r="E9" s="104" t="s">
        <v>294</v>
      </c>
      <c r="F9" s="104" t="s">
        <v>298</v>
      </c>
    </row>
    <row r="10" spans="2:6" ht="15">
      <c r="B10" s="26" t="s">
        <v>126</v>
      </c>
      <c r="C10" s="4" t="s">
        <v>127</v>
      </c>
      <c r="D10" s="103">
        <f>D13+D21+D26+D41+D89+D19</f>
        <v>85030</v>
      </c>
      <c r="E10" s="27">
        <f>E13+E21+E26+E41+E89+E19</f>
        <v>85645.9</v>
      </c>
      <c r="F10" s="27">
        <f>F13+F21+F26+F41+F89+F19</f>
        <v>88542.9</v>
      </c>
    </row>
    <row r="11" spans="2:6" ht="15" hidden="1">
      <c r="B11" s="26"/>
      <c r="C11" s="5" t="s">
        <v>150</v>
      </c>
      <c r="D11" s="28">
        <f>SUM(D12+D21+D26+D41+D51)</f>
        <v>9006</v>
      </c>
      <c r="E11" s="28" t="e">
        <f>SUM(E12+#REF!+E26+E41+E51)</f>
        <v>#REF!</v>
      </c>
      <c r="F11" s="28" t="e">
        <f>SUM(F12+#REF!+F26+F41+F51)</f>
        <v>#REF!</v>
      </c>
    </row>
    <row r="12" spans="2:6" ht="22.5" customHeight="1">
      <c r="B12" s="26" t="s">
        <v>124</v>
      </c>
      <c r="C12" s="29" t="s">
        <v>125</v>
      </c>
      <c r="D12" s="30"/>
      <c r="E12" s="30"/>
      <c r="F12" s="30"/>
    </row>
    <row r="13" spans="2:6" ht="18" customHeight="1">
      <c r="B13" s="31" t="s">
        <v>119</v>
      </c>
      <c r="C13" s="32" t="s">
        <v>117</v>
      </c>
      <c r="D13" s="33">
        <v>67280</v>
      </c>
      <c r="E13" s="33">
        <v>67280</v>
      </c>
      <c r="F13" s="33">
        <v>67280</v>
      </c>
    </row>
    <row r="14" spans="2:6" ht="42.75" hidden="1">
      <c r="B14" s="34" t="s">
        <v>152</v>
      </c>
      <c r="C14" s="35" t="s">
        <v>208</v>
      </c>
      <c r="D14" s="36">
        <v>130</v>
      </c>
      <c r="E14" s="36">
        <v>130</v>
      </c>
      <c r="F14" s="36">
        <v>130</v>
      </c>
    </row>
    <row r="15" spans="2:6" ht="28.5" hidden="1">
      <c r="B15" s="37" t="s">
        <v>118</v>
      </c>
      <c r="C15" s="38" t="s">
        <v>159</v>
      </c>
      <c r="D15" s="36">
        <f>SUM(D16+D17)</f>
        <v>431240</v>
      </c>
      <c r="E15" s="36">
        <f>SUM(E16+E17)</f>
        <v>431240</v>
      </c>
      <c r="F15" s="36">
        <f>SUM(F16+F17)</f>
        <v>431240</v>
      </c>
    </row>
    <row r="16" spans="2:6" ht="85.5" hidden="1">
      <c r="B16" s="37" t="s">
        <v>119</v>
      </c>
      <c r="C16" s="35" t="s">
        <v>120</v>
      </c>
      <c r="D16" s="39">
        <v>431160</v>
      </c>
      <c r="E16" s="39">
        <v>431160</v>
      </c>
      <c r="F16" s="39">
        <v>431160</v>
      </c>
    </row>
    <row r="17" spans="2:6" ht="71.25" hidden="1">
      <c r="B17" s="37" t="s">
        <v>121</v>
      </c>
      <c r="C17" s="35" t="s">
        <v>122</v>
      </c>
      <c r="D17" s="7">
        <v>80</v>
      </c>
      <c r="E17" s="7">
        <v>80</v>
      </c>
      <c r="F17" s="7">
        <v>80</v>
      </c>
    </row>
    <row r="18" spans="2:6" ht="41.25" customHeight="1" hidden="1">
      <c r="B18" s="37" t="s">
        <v>123</v>
      </c>
      <c r="C18" s="40" t="s">
        <v>160</v>
      </c>
      <c r="D18" s="7">
        <v>4702</v>
      </c>
      <c r="E18" s="7">
        <v>4702</v>
      </c>
      <c r="F18" s="7">
        <v>4702</v>
      </c>
    </row>
    <row r="19" spans="2:6" ht="25.5" customHeight="1">
      <c r="B19" s="105" t="s">
        <v>246</v>
      </c>
      <c r="C19" s="106" t="s">
        <v>247</v>
      </c>
      <c r="D19" s="107">
        <f>D20</f>
        <v>7694</v>
      </c>
      <c r="E19" s="107">
        <f>E20</f>
        <v>8309.9</v>
      </c>
      <c r="F19" s="107">
        <f>F20</f>
        <v>11206.9</v>
      </c>
    </row>
    <row r="20" spans="2:6" ht="33" customHeight="1">
      <c r="B20" s="108" t="s">
        <v>248</v>
      </c>
      <c r="C20" s="109" t="s">
        <v>249</v>
      </c>
      <c r="D20" s="110">
        <v>7694</v>
      </c>
      <c r="E20" s="110">
        <v>8309.9</v>
      </c>
      <c r="F20" s="110">
        <v>11206.9</v>
      </c>
    </row>
    <row r="21" spans="2:6" ht="15">
      <c r="B21" s="26" t="s">
        <v>132</v>
      </c>
      <c r="C21" s="29" t="s">
        <v>133</v>
      </c>
      <c r="D21" s="41">
        <f>D22+D25</f>
        <v>8540</v>
      </c>
      <c r="E21" s="41">
        <f>E22+E25</f>
        <v>8540</v>
      </c>
      <c r="F21" s="41">
        <f>F22+F25</f>
        <v>8540</v>
      </c>
    </row>
    <row r="22" spans="2:6" ht="14.25">
      <c r="B22" s="31" t="s">
        <v>237</v>
      </c>
      <c r="C22" s="32" t="s">
        <v>106</v>
      </c>
      <c r="D22" s="42">
        <v>8500</v>
      </c>
      <c r="E22" s="42">
        <v>8500</v>
      </c>
      <c r="F22" s="42">
        <v>8500</v>
      </c>
    </row>
    <row r="23" spans="2:6" ht="26.25" customHeight="1" hidden="1">
      <c r="B23" s="43" t="s">
        <v>128</v>
      </c>
      <c r="C23" s="43" t="s">
        <v>129</v>
      </c>
      <c r="D23" s="44">
        <v>4757</v>
      </c>
      <c r="E23" s="44">
        <v>4757</v>
      </c>
      <c r="F23" s="44">
        <v>4757</v>
      </c>
    </row>
    <row r="24" spans="2:6" ht="42.75" hidden="1">
      <c r="B24" s="43" t="s">
        <v>130</v>
      </c>
      <c r="C24" s="43" t="s">
        <v>131</v>
      </c>
      <c r="D24" s="44">
        <v>1199</v>
      </c>
      <c r="E24" s="44">
        <v>1199</v>
      </c>
      <c r="F24" s="44">
        <v>1199</v>
      </c>
    </row>
    <row r="25" spans="2:6" ht="14.25">
      <c r="B25" s="31" t="s">
        <v>182</v>
      </c>
      <c r="C25" s="32" t="s">
        <v>273</v>
      </c>
      <c r="D25" s="45">
        <v>40</v>
      </c>
      <c r="E25" s="45">
        <v>40</v>
      </c>
      <c r="F25" s="45">
        <v>40</v>
      </c>
    </row>
    <row r="26" spans="2:6" ht="15">
      <c r="B26" s="8" t="s">
        <v>134</v>
      </c>
      <c r="C26" s="29" t="s">
        <v>135</v>
      </c>
      <c r="D26" s="46">
        <f>D30+D31+D34</f>
        <v>0</v>
      </c>
      <c r="E26" s="46">
        <f>SUM(E27+E31+E34)</f>
        <v>0</v>
      </c>
      <c r="F26" s="46">
        <f>SUM(F27+F31+F34)</f>
        <v>0</v>
      </c>
    </row>
    <row r="27" spans="2:6" ht="14.25" hidden="1">
      <c r="B27" s="31" t="s">
        <v>165</v>
      </c>
      <c r="C27" s="32" t="s">
        <v>108</v>
      </c>
      <c r="D27" s="47">
        <f>SUM(D28:D29)</f>
        <v>0</v>
      </c>
      <c r="E27" s="47">
        <f>SUM(E28:E29)</f>
        <v>0</v>
      </c>
      <c r="F27" s="47">
        <f>SUM(F28:F29)</f>
        <v>0</v>
      </c>
    </row>
    <row r="28" spans="2:6" ht="27.75" customHeight="1" hidden="1">
      <c r="B28" s="37" t="s">
        <v>166</v>
      </c>
      <c r="C28" s="40" t="s">
        <v>94</v>
      </c>
      <c r="D28" s="48">
        <v>0</v>
      </c>
      <c r="E28" s="48">
        <v>0</v>
      </c>
      <c r="F28" s="48">
        <v>0</v>
      </c>
    </row>
    <row r="29" spans="2:6" ht="24" customHeight="1" hidden="1">
      <c r="B29" s="37" t="s">
        <v>93</v>
      </c>
      <c r="C29" s="40" t="s">
        <v>95</v>
      </c>
      <c r="D29" s="48">
        <v>0</v>
      </c>
      <c r="E29" s="48">
        <v>0</v>
      </c>
      <c r="F29" s="48">
        <v>0</v>
      </c>
    </row>
    <row r="30" spans="2:6" ht="9" customHeight="1">
      <c r="B30" s="37"/>
      <c r="C30" s="49"/>
      <c r="D30" s="50">
        <v>0</v>
      </c>
      <c r="E30" s="50">
        <v>0</v>
      </c>
      <c r="F30" s="50">
        <v>0</v>
      </c>
    </row>
    <row r="31" spans="2:6" ht="14.25">
      <c r="B31" s="51" t="s">
        <v>235</v>
      </c>
      <c r="C31" s="52" t="s">
        <v>250</v>
      </c>
      <c r="D31" s="45"/>
      <c r="E31" s="45">
        <v>0</v>
      </c>
      <c r="F31" s="45">
        <v>0</v>
      </c>
    </row>
    <row r="32" spans="2:6" ht="14.25" hidden="1">
      <c r="B32" s="53" t="s">
        <v>163</v>
      </c>
      <c r="C32" s="54" t="s">
        <v>161</v>
      </c>
      <c r="D32" s="55"/>
      <c r="E32" s="55">
        <v>4932</v>
      </c>
      <c r="F32" s="55">
        <v>4932</v>
      </c>
    </row>
    <row r="33" spans="2:6" ht="14.25" hidden="1">
      <c r="B33" s="53" t="s">
        <v>164</v>
      </c>
      <c r="C33" s="54" t="s">
        <v>162</v>
      </c>
      <c r="D33" s="55"/>
      <c r="E33" s="55">
        <v>2068</v>
      </c>
      <c r="F33" s="55">
        <v>2068</v>
      </c>
    </row>
    <row r="34" spans="2:6" ht="14.25">
      <c r="B34" s="56" t="s">
        <v>236</v>
      </c>
      <c r="C34" s="56" t="s">
        <v>109</v>
      </c>
      <c r="D34" s="57"/>
      <c r="E34" s="57">
        <v>0</v>
      </c>
      <c r="F34" s="57">
        <v>0</v>
      </c>
    </row>
    <row r="35" spans="2:6" ht="42.75" hidden="1">
      <c r="B35" s="58" t="s">
        <v>13</v>
      </c>
      <c r="C35" s="35" t="s">
        <v>24</v>
      </c>
      <c r="D35" s="59">
        <f>SUM(D36:D37)</f>
        <v>0</v>
      </c>
      <c r="E35" s="59">
        <f>SUM(E36:E37)</f>
        <v>0</v>
      </c>
      <c r="F35" s="59">
        <f>SUM(F36:F37)</f>
        <v>0</v>
      </c>
    </row>
    <row r="36" spans="2:6" ht="42.75" hidden="1">
      <c r="B36" s="58" t="s">
        <v>11</v>
      </c>
      <c r="C36" s="35" t="s">
        <v>12</v>
      </c>
      <c r="D36" s="59">
        <v>0</v>
      </c>
      <c r="E36" s="59">
        <v>0</v>
      </c>
      <c r="F36" s="59">
        <v>0</v>
      </c>
    </row>
    <row r="37" spans="2:6" ht="42.75" hidden="1">
      <c r="B37" s="58" t="s">
        <v>9</v>
      </c>
      <c r="C37" s="35" t="s">
        <v>10</v>
      </c>
      <c r="D37" s="59">
        <v>0</v>
      </c>
      <c r="E37" s="59">
        <v>0</v>
      </c>
      <c r="F37" s="59">
        <v>0</v>
      </c>
    </row>
    <row r="38" spans="2:6" ht="42.75" hidden="1">
      <c r="B38" s="58" t="s">
        <v>8</v>
      </c>
      <c r="C38" s="35" t="s">
        <v>25</v>
      </c>
      <c r="D38" s="59">
        <f>SUM(D39:D40)</f>
        <v>0</v>
      </c>
      <c r="E38" s="59">
        <f>SUM(E39:E40)</f>
        <v>0</v>
      </c>
      <c r="F38" s="59">
        <f>SUM(F39:F40)</f>
        <v>0</v>
      </c>
    </row>
    <row r="39" spans="2:6" ht="42.75" hidden="1">
      <c r="B39" s="58" t="s">
        <v>7</v>
      </c>
      <c r="C39" s="35" t="s">
        <v>6</v>
      </c>
      <c r="D39" s="59">
        <v>0</v>
      </c>
      <c r="E39" s="59">
        <v>0</v>
      </c>
      <c r="F39" s="59">
        <v>0</v>
      </c>
    </row>
    <row r="40" spans="2:6" ht="42.75" hidden="1">
      <c r="B40" s="58" t="s">
        <v>5</v>
      </c>
      <c r="C40" s="35" t="s">
        <v>4</v>
      </c>
      <c r="D40" s="59">
        <v>0</v>
      </c>
      <c r="E40" s="59">
        <v>0</v>
      </c>
      <c r="F40" s="59">
        <v>0</v>
      </c>
    </row>
    <row r="41" spans="2:6" ht="15">
      <c r="B41" s="26" t="s">
        <v>136</v>
      </c>
      <c r="C41" s="60" t="s">
        <v>167</v>
      </c>
      <c r="D41" s="61">
        <f>D42+D45</f>
        <v>466</v>
      </c>
      <c r="E41" s="61">
        <f>E42+E45</f>
        <v>466</v>
      </c>
      <c r="F41" s="61">
        <f>F42+F45</f>
        <v>466</v>
      </c>
    </row>
    <row r="42" spans="2:6" ht="28.5">
      <c r="B42" s="31" t="s">
        <v>238</v>
      </c>
      <c r="C42" s="62" t="s">
        <v>137</v>
      </c>
      <c r="D42" s="45">
        <v>466</v>
      </c>
      <c r="E42" s="45">
        <v>466</v>
      </c>
      <c r="F42" s="45">
        <v>466</v>
      </c>
    </row>
    <row r="43" spans="2:6" ht="42.75" hidden="1">
      <c r="B43" s="37" t="s">
        <v>154</v>
      </c>
      <c r="C43" s="10" t="s">
        <v>138</v>
      </c>
      <c r="D43" s="63">
        <v>52</v>
      </c>
      <c r="E43" s="63">
        <v>52</v>
      </c>
      <c r="F43" s="63">
        <v>52</v>
      </c>
    </row>
    <row r="44" spans="2:6" ht="28.5" hidden="1">
      <c r="B44" s="56" t="s">
        <v>87</v>
      </c>
      <c r="C44" s="64" t="s">
        <v>172</v>
      </c>
      <c r="D44" s="33">
        <v>0</v>
      </c>
      <c r="E44" s="33">
        <v>0</v>
      </c>
      <c r="F44" s="33">
        <v>0</v>
      </c>
    </row>
    <row r="45" spans="2:6" ht="31.5" customHeight="1">
      <c r="B45" s="56" t="s">
        <v>240</v>
      </c>
      <c r="C45" s="65" t="s">
        <v>139</v>
      </c>
      <c r="D45" s="45">
        <v>0</v>
      </c>
      <c r="E45" s="45">
        <v>0</v>
      </c>
      <c r="F45" s="45">
        <v>0</v>
      </c>
    </row>
    <row r="46" spans="2:6" ht="49.5" customHeight="1" hidden="1">
      <c r="B46" s="37" t="s">
        <v>153</v>
      </c>
      <c r="C46" s="40" t="s">
        <v>168</v>
      </c>
      <c r="D46" s="66">
        <f>SUM(D47:D48)</f>
        <v>0</v>
      </c>
      <c r="E46" s="66">
        <f>SUM(E47:E48)</f>
        <v>0</v>
      </c>
      <c r="F46" s="66">
        <f>SUM(F47:F48)</f>
        <v>0</v>
      </c>
    </row>
    <row r="47" spans="2:6" s="1" customFormat="1" ht="22.5" customHeight="1" hidden="1">
      <c r="B47" s="7" t="s">
        <v>155</v>
      </c>
      <c r="C47" s="6" t="s">
        <v>157</v>
      </c>
      <c r="D47" s="36">
        <v>0</v>
      </c>
      <c r="E47" s="36">
        <v>0</v>
      </c>
      <c r="F47" s="36">
        <v>0</v>
      </c>
    </row>
    <row r="48" spans="2:6" ht="16.5" customHeight="1" hidden="1">
      <c r="B48" s="37" t="s">
        <v>140</v>
      </c>
      <c r="C48" s="6" t="s">
        <v>156</v>
      </c>
      <c r="D48" s="36">
        <v>0</v>
      </c>
      <c r="E48" s="36">
        <v>0</v>
      </c>
      <c r="F48" s="36">
        <v>0</v>
      </c>
    </row>
    <row r="49" spans="2:6" ht="24.75" customHeight="1" hidden="1">
      <c r="B49" s="37" t="s">
        <v>104</v>
      </c>
      <c r="C49" s="6" t="s">
        <v>141</v>
      </c>
      <c r="D49" s="36">
        <v>0</v>
      </c>
      <c r="E49" s="36">
        <v>0</v>
      </c>
      <c r="F49" s="36">
        <v>0</v>
      </c>
    </row>
    <row r="50" spans="2:6" ht="13.5" customHeight="1" hidden="1">
      <c r="B50" s="37" t="s">
        <v>105</v>
      </c>
      <c r="C50" s="7" t="s">
        <v>142</v>
      </c>
      <c r="D50" s="36">
        <v>0</v>
      </c>
      <c r="E50" s="36">
        <v>0</v>
      </c>
      <c r="F50" s="36">
        <v>0</v>
      </c>
    </row>
    <row r="51" spans="2:6" ht="28.5" customHeight="1" hidden="1">
      <c r="B51" s="26" t="s">
        <v>143</v>
      </c>
      <c r="C51" s="14" t="s">
        <v>169</v>
      </c>
      <c r="D51" s="67">
        <f>SUM(D52+D56+D58)</f>
        <v>0</v>
      </c>
      <c r="E51" s="67">
        <f>SUM(E52+E56+E58)</f>
        <v>0</v>
      </c>
      <c r="F51" s="67">
        <f>SUM(F52+F56+F58)</f>
        <v>0</v>
      </c>
    </row>
    <row r="52" spans="2:6" ht="14.25" customHeight="1" hidden="1">
      <c r="B52" s="31" t="s">
        <v>183</v>
      </c>
      <c r="C52" s="65" t="s">
        <v>184</v>
      </c>
      <c r="D52" s="48">
        <f>SUM(D53:D55)</f>
        <v>0</v>
      </c>
      <c r="E52" s="48">
        <f>SUM(E53:E55)</f>
        <v>0</v>
      </c>
      <c r="F52" s="48">
        <f>SUM(F53:F55)</f>
        <v>0</v>
      </c>
    </row>
    <row r="53" spans="2:6" ht="15.75" customHeight="1" hidden="1">
      <c r="B53" s="68" t="s">
        <v>185</v>
      </c>
      <c r="C53" s="35" t="s">
        <v>186</v>
      </c>
      <c r="D53" s="48"/>
      <c r="E53" s="48"/>
      <c r="F53" s="48"/>
    </row>
    <row r="54" spans="2:6" ht="24" customHeight="1" hidden="1">
      <c r="B54" s="68" t="s">
        <v>187</v>
      </c>
      <c r="C54" s="69" t="s">
        <v>188</v>
      </c>
      <c r="D54" s="48"/>
      <c r="E54" s="48"/>
      <c r="F54" s="48"/>
    </row>
    <row r="55" spans="2:6" ht="15.75" customHeight="1" hidden="1">
      <c r="B55" s="68" t="s">
        <v>96</v>
      </c>
      <c r="C55" s="69" t="s">
        <v>97</v>
      </c>
      <c r="D55" s="48"/>
      <c r="E55" s="48"/>
      <c r="F55" s="48"/>
    </row>
    <row r="56" spans="2:6" ht="18.75" customHeight="1" hidden="1">
      <c r="B56" s="37" t="s">
        <v>170</v>
      </c>
      <c r="C56" s="6" t="s">
        <v>107</v>
      </c>
      <c r="D56" s="48">
        <f>SUM(D57)</f>
        <v>0</v>
      </c>
      <c r="E56" s="48">
        <f>SUM(E57)</f>
        <v>0</v>
      </c>
      <c r="F56" s="48">
        <f>SUM(F57)</f>
        <v>0</v>
      </c>
    </row>
    <row r="57" spans="2:6" ht="26.25" customHeight="1" hidden="1">
      <c r="B57" s="11" t="s">
        <v>218</v>
      </c>
      <c r="C57" s="6" t="s">
        <v>171</v>
      </c>
      <c r="D57" s="48"/>
      <c r="E57" s="48"/>
      <c r="F57" s="48"/>
    </row>
    <row r="58" spans="2:6" ht="21.75" customHeight="1" hidden="1">
      <c r="B58" s="70" t="s">
        <v>194</v>
      </c>
      <c r="C58" s="56" t="s">
        <v>144</v>
      </c>
      <c r="D58" s="36">
        <f>SUM(D59:D60)</f>
        <v>0</v>
      </c>
      <c r="E58" s="36">
        <f>SUM(E59:E60)</f>
        <v>0</v>
      </c>
      <c r="F58" s="36">
        <f>SUM(F59:F60)</f>
        <v>0</v>
      </c>
    </row>
    <row r="59" spans="2:6" ht="25.5" customHeight="1" hidden="1">
      <c r="B59" s="71" t="s">
        <v>145</v>
      </c>
      <c r="C59" s="7" t="s">
        <v>90</v>
      </c>
      <c r="D59" s="36"/>
      <c r="E59" s="36"/>
      <c r="F59" s="36"/>
    </row>
    <row r="60" spans="2:6" ht="19.5" customHeight="1" hidden="1">
      <c r="B60" s="71" t="s">
        <v>195</v>
      </c>
      <c r="C60" s="7" t="s">
        <v>110</v>
      </c>
      <c r="D60" s="36">
        <v>0</v>
      </c>
      <c r="E60" s="36">
        <v>0</v>
      </c>
      <c r="F60" s="36">
        <v>0</v>
      </c>
    </row>
    <row r="61" spans="2:6" ht="16.5" customHeight="1" hidden="1">
      <c r="B61" s="72"/>
      <c r="C61" s="73" t="s">
        <v>111</v>
      </c>
      <c r="D61" s="73"/>
      <c r="E61" s="73"/>
      <c r="F61" s="73"/>
    </row>
    <row r="62" spans="2:6" ht="21" customHeight="1" hidden="1">
      <c r="B62" s="74"/>
      <c r="C62" s="73" t="s">
        <v>112</v>
      </c>
      <c r="D62" s="75" t="e">
        <f>SUM(#REF!+#REF!+#REF!+#REF!+#REF!+D89+D97)</f>
        <v>#REF!</v>
      </c>
      <c r="E62" s="75" t="e">
        <f>SUM(#REF!+#REF!+#REF!+#REF!+#REF!+E89+E97)</f>
        <v>#REF!</v>
      </c>
      <c r="F62" s="75" t="e">
        <f>SUM(#REF!+#REF!+#REF!+#REF!+#REF!+F89+F97)</f>
        <v>#REF!</v>
      </c>
    </row>
    <row r="63" spans="2:6" ht="35.25" customHeight="1" hidden="1">
      <c r="B63" s="76" t="s">
        <v>190</v>
      </c>
      <c r="C63" s="6" t="s">
        <v>189</v>
      </c>
      <c r="D63" s="55">
        <v>0</v>
      </c>
      <c r="E63" s="55">
        <v>0</v>
      </c>
      <c r="F63" s="55">
        <v>0</v>
      </c>
    </row>
    <row r="64" spans="2:6" ht="42" customHeight="1" hidden="1">
      <c r="B64" s="76" t="s">
        <v>191</v>
      </c>
      <c r="C64" s="6" t="s">
        <v>198</v>
      </c>
      <c r="D64" s="55">
        <v>0</v>
      </c>
      <c r="E64" s="55">
        <v>0</v>
      </c>
      <c r="F64" s="55">
        <v>0</v>
      </c>
    </row>
    <row r="65" spans="2:6" ht="52.5" customHeight="1" hidden="1">
      <c r="B65" s="76" t="s">
        <v>192</v>
      </c>
      <c r="C65" s="6" t="s">
        <v>199</v>
      </c>
      <c r="D65" s="55">
        <v>0</v>
      </c>
      <c r="E65" s="55">
        <v>0</v>
      </c>
      <c r="F65" s="55">
        <v>0</v>
      </c>
    </row>
    <row r="66" spans="2:6" ht="45" customHeight="1" hidden="1">
      <c r="B66" s="56" t="s">
        <v>3</v>
      </c>
      <c r="C66" s="6" t="s">
        <v>30</v>
      </c>
      <c r="D66" s="55">
        <v>0</v>
      </c>
      <c r="E66" s="55">
        <v>0</v>
      </c>
      <c r="F66" s="55">
        <v>0</v>
      </c>
    </row>
    <row r="67" spans="2:6" ht="35.25" customHeight="1" hidden="1">
      <c r="B67" s="56" t="s">
        <v>42</v>
      </c>
      <c r="C67" s="6" t="s">
        <v>23</v>
      </c>
      <c r="D67" s="55">
        <v>0</v>
      </c>
      <c r="E67" s="55">
        <v>0</v>
      </c>
      <c r="F67" s="55">
        <v>0</v>
      </c>
    </row>
    <row r="68" spans="2:6" ht="36.75" customHeight="1" hidden="1">
      <c r="B68" s="76" t="s">
        <v>14</v>
      </c>
      <c r="C68" s="6" t="s">
        <v>31</v>
      </c>
      <c r="D68" s="55">
        <v>0</v>
      </c>
      <c r="E68" s="55">
        <v>0</v>
      </c>
      <c r="F68" s="55">
        <v>0</v>
      </c>
    </row>
    <row r="69" spans="2:6" ht="36.75" customHeight="1" hidden="1">
      <c r="B69" s="76" t="s">
        <v>200</v>
      </c>
      <c r="C69" s="6" t="s">
        <v>174</v>
      </c>
      <c r="D69" s="55">
        <v>0</v>
      </c>
      <c r="E69" s="55">
        <v>0</v>
      </c>
      <c r="F69" s="55">
        <v>0</v>
      </c>
    </row>
    <row r="70" spans="2:6" ht="36.75" customHeight="1" hidden="1">
      <c r="B70" s="76" t="s">
        <v>98</v>
      </c>
      <c r="C70" s="6" t="s">
        <v>201</v>
      </c>
      <c r="D70" s="77">
        <v>0</v>
      </c>
      <c r="E70" s="77">
        <v>0</v>
      </c>
      <c r="F70" s="77">
        <v>0</v>
      </c>
    </row>
    <row r="71" spans="2:6" ht="33.75" customHeight="1" hidden="1">
      <c r="B71" s="76" t="s">
        <v>92</v>
      </c>
      <c r="C71" s="6" t="s">
        <v>193</v>
      </c>
      <c r="D71" s="55">
        <v>0</v>
      </c>
      <c r="E71" s="55">
        <v>0</v>
      </c>
      <c r="F71" s="55">
        <v>0</v>
      </c>
    </row>
    <row r="72" spans="2:6" ht="43.5" customHeight="1" hidden="1">
      <c r="B72" s="76" t="s">
        <v>91</v>
      </c>
      <c r="C72" s="6" t="s">
        <v>32</v>
      </c>
      <c r="D72" s="55">
        <v>0</v>
      </c>
      <c r="E72" s="55">
        <v>0</v>
      </c>
      <c r="F72" s="55">
        <v>0</v>
      </c>
    </row>
    <row r="73" spans="2:6" ht="33" customHeight="1" hidden="1">
      <c r="B73" s="56" t="s">
        <v>41</v>
      </c>
      <c r="C73" s="6" t="s">
        <v>18</v>
      </c>
      <c r="D73" s="55">
        <v>0</v>
      </c>
      <c r="E73" s="55">
        <v>0</v>
      </c>
      <c r="F73" s="55">
        <v>0</v>
      </c>
    </row>
    <row r="74" spans="2:6" ht="14.25" hidden="1">
      <c r="B74" s="7"/>
      <c r="C74" s="6"/>
      <c r="D74" s="55">
        <v>0</v>
      </c>
      <c r="E74" s="55">
        <v>0</v>
      </c>
      <c r="F74" s="55">
        <v>0</v>
      </c>
    </row>
    <row r="75" spans="2:6" ht="28.5" hidden="1">
      <c r="B75" s="78" t="s">
        <v>42</v>
      </c>
      <c r="C75" s="35" t="s">
        <v>23</v>
      </c>
      <c r="D75" s="55">
        <f>SUM(D76:D77)</f>
        <v>0</v>
      </c>
      <c r="E75" s="55">
        <f>SUM(E76:E77)</f>
        <v>0</v>
      </c>
      <c r="F75" s="55">
        <f>SUM(F76:F77)</f>
        <v>0</v>
      </c>
    </row>
    <row r="76" spans="2:6" ht="14.25" hidden="1">
      <c r="B76" s="7"/>
      <c r="C76" s="6"/>
      <c r="D76" s="55"/>
      <c r="E76" s="55"/>
      <c r="F76" s="55"/>
    </row>
    <row r="77" spans="2:6" ht="28.5" hidden="1">
      <c r="B77" s="79" t="s">
        <v>16</v>
      </c>
      <c r="C77" s="35" t="s">
        <v>33</v>
      </c>
      <c r="D77" s="80">
        <f>D78+D79+D80+D81+D82+D83+D84+D85+D86+D87</f>
        <v>0</v>
      </c>
      <c r="E77" s="80">
        <f>E78+E79+E80+E81+E82+E83+E84+E85+E86+E87</f>
        <v>0</v>
      </c>
      <c r="F77" s="80">
        <f>F78+F79+F80+F81+F82+F83+F84+F85+F86+F87</f>
        <v>0</v>
      </c>
    </row>
    <row r="78" spans="2:6" ht="34.5" customHeight="1" hidden="1">
      <c r="B78" s="53" t="s">
        <v>15</v>
      </c>
      <c r="C78" s="35" t="s">
        <v>231</v>
      </c>
      <c r="D78" s="55">
        <v>0</v>
      </c>
      <c r="E78" s="55">
        <v>0</v>
      </c>
      <c r="F78" s="55">
        <v>0</v>
      </c>
    </row>
    <row r="79" spans="2:6" ht="34.5" customHeight="1" hidden="1">
      <c r="B79" s="53"/>
      <c r="C79" s="35"/>
      <c r="D79" s="55"/>
      <c r="E79" s="55"/>
      <c r="F79" s="55"/>
    </row>
    <row r="80" spans="2:6" ht="42.75" hidden="1">
      <c r="B80" s="53" t="s">
        <v>17</v>
      </c>
      <c r="C80" s="35" t="s">
        <v>35</v>
      </c>
      <c r="D80" s="63">
        <v>0</v>
      </c>
      <c r="E80" s="63">
        <v>0</v>
      </c>
      <c r="F80" s="63">
        <v>0</v>
      </c>
    </row>
    <row r="81" spans="2:6" ht="42.75" hidden="1">
      <c r="B81" s="53" t="s">
        <v>22</v>
      </c>
      <c r="C81" s="35" t="s">
        <v>37</v>
      </c>
      <c r="D81" s="55">
        <v>0</v>
      </c>
      <c r="E81" s="55">
        <v>0</v>
      </c>
      <c r="F81" s="55">
        <v>0</v>
      </c>
    </row>
    <row r="82" spans="2:6" ht="42.75" hidden="1">
      <c r="B82" s="53" t="s">
        <v>88</v>
      </c>
      <c r="C82" s="35" t="s">
        <v>179</v>
      </c>
      <c r="D82" s="55">
        <v>0</v>
      </c>
      <c r="E82" s="55">
        <v>0</v>
      </c>
      <c r="F82" s="55">
        <v>0</v>
      </c>
    </row>
    <row r="83" spans="2:6" ht="30" customHeight="1" hidden="1">
      <c r="B83" s="53" t="s">
        <v>19</v>
      </c>
      <c r="C83" s="35" t="s">
        <v>36</v>
      </c>
      <c r="D83" s="55">
        <v>0</v>
      </c>
      <c r="E83" s="55">
        <v>0</v>
      </c>
      <c r="F83" s="55">
        <v>0</v>
      </c>
    </row>
    <row r="84" spans="2:6" ht="37.5" customHeight="1" hidden="1">
      <c r="B84" s="53" t="s">
        <v>86</v>
      </c>
      <c r="C84" s="35" t="s">
        <v>40</v>
      </c>
      <c r="D84" s="55">
        <v>0</v>
      </c>
      <c r="E84" s="55">
        <v>0</v>
      </c>
      <c r="F84" s="55">
        <v>0</v>
      </c>
    </row>
    <row r="85" spans="2:6" ht="28.5" hidden="1">
      <c r="B85" s="53" t="s">
        <v>21</v>
      </c>
      <c r="C85" s="6" t="s">
        <v>38</v>
      </c>
      <c r="D85" s="55">
        <v>0</v>
      </c>
      <c r="E85" s="55">
        <v>0</v>
      </c>
      <c r="F85" s="55">
        <v>0</v>
      </c>
    </row>
    <row r="86" spans="2:6" ht="28.5" hidden="1">
      <c r="B86" s="53" t="s">
        <v>43</v>
      </c>
      <c r="C86" s="6" t="s">
        <v>34</v>
      </c>
      <c r="D86" s="55">
        <v>0</v>
      </c>
      <c r="E86" s="55">
        <v>0</v>
      </c>
      <c r="F86" s="55">
        <v>0</v>
      </c>
    </row>
    <row r="87" spans="2:6" ht="42.75" hidden="1">
      <c r="B87" s="53" t="s">
        <v>20</v>
      </c>
      <c r="C87" s="35" t="s">
        <v>39</v>
      </c>
      <c r="D87" s="63">
        <v>0</v>
      </c>
      <c r="E87" s="63">
        <v>0</v>
      </c>
      <c r="F87" s="63">
        <v>0</v>
      </c>
    </row>
    <row r="88" spans="2:6" ht="14.25" hidden="1">
      <c r="B88" s="7"/>
      <c r="C88" s="6"/>
      <c r="D88" s="55"/>
      <c r="E88" s="55"/>
      <c r="F88" s="55"/>
    </row>
    <row r="89" spans="2:6" ht="15">
      <c r="B89" s="26" t="s">
        <v>146</v>
      </c>
      <c r="C89" s="8" t="s">
        <v>147</v>
      </c>
      <c r="D89" s="81">
        <v>1050</v>
      </c>
      <c r="E89" s="81">
        <v>1050</v>
      </c>
      <c r="F89" s="81">
        <v>1050</v>
      </c>
    </row>
    <row r="90" spans="2:6" ht="13.5" customHeight="1" hidden="1">
      <c r="B90" s="31" t="s">
        <v>148</v>
      </c>
      <c r="C90" s="56" t="s">
        <v>116</v>
      </c>
      <c r="D90" s="45">
        <f>SUM(D91)</f>
        <v>0</v>
      </c>
      <c r="E90" s="45">
        <f>SUM(E91)</f>
        <v>0</v>
      </c>
      <c r="F90" s="45">
        <f>SUM(F91)</f>
        <v>0</v>
      </c>
    </row>
    <row r="91" spans="2:6" ht="30" customHeight="1" hidden="1">
      <c r="B91" s="37" t="s">
        <v>44</v>
      </c>
      <c r="C91" s="6" t="s">
        <v>173</v>
      </c>
      <c r="D91" s="55">
        <v>0</v>
      </c>
      <c r="E91" s="55">
        <v>0</v>
      </c>
      <c r="F91" s="55">
        <v>0</v>
      </c>
    </row>
    <row r="92" spans="2:6" ht="30" customHeight="1" hidden="1">
      <c r="B92" s="37"/>
      <c r="C92" s="6"/>
      <c r="D92" s="55"/>
      <c r="E92" s="55"/>
      <c r="F92" s="55"/>
    </row>
    <row r="93" spans="2:6" ht="15" customHeight="1" hidden="1">
      <c r="B93" s="31" t="s">
        <v>149</v>
      </c>
      <c r="C93" s="7" t="s">
        <v>113</v>
      </c>
      <c r="D93" s="55">
        <f>SUM(D94)</f>
        <v>0</v>
      </c>
      <c r="E93" s="55">
        <f>SUM(E94)</f>
        <v>0</v>
      </c>
      <c r="F93" s="55">
        <f>SUM(F94)</f>
        <v>0</v>
      </c>
    </row>
    <row r="94" spans="2:6" ht="15.75" customHeight="1" hidden="1">
      <c r="B94" s="37" t="s">
        <v>202</v>
      </c>
      <c r="C94" s="56" t="s">
        <v>26</v>
      </c>
      <c r="D94" s="55">
        <f>SUM(D95:D96)</f>
        <v>0</v>
      </c>
      <c r="E94" s="55">
        <f>SUM(E95:E96)</f>
        <v>0</v>
      </c>
      <c r="F94" s="55">
        <f>SUM(F95:F96)</f>
        <v>0</v>
      </c>
    </row>
    <row r="95" spans="2:6" ht="15.75" customHeight="1" hidden="1">
      <c r="B95" s="37" t="s">
        <v>205</v>
      </c>
      <c r="C95" s="56" t="s">
        <v>203</v>
      </c>
      <c r="D95" s="55">
        <v>0</v>
      </c>
      <c r="E95" s="55">
        <v>0</v>
      </c>
      <c r="F95" s="55">
        <v>0</v>
      </c>
    </row>
    <row r="96" spans="2:6" ht="15.75" customHeight="1" hidden="1">
      <c r="B96" s="37" t="s">
        <v>45</v>
      </c>
      <c r="C96" s="56" t="s">
        <v>204</v>
      </c>
      <c r="D96" s="55">
        <v>0</v>
      </c>
      <c r="E96" s="55">
        <v>0</v>
      </c>
      <c r="F96" s="55">
        <v>0</v>
      </c>
    </row>
    <row r="97" spans="2:6" ht="17.25" customHeight="1" hidden="1">
      <c r="B97" s="26" t="s">
        <v>27</v>
      </c>
      <c r="C97" s="8" t="s">
        <v>28</v>
      </c>
      <c r="D97" s="77">
        <f>SUM(D98)</f>
        <v>0</v>
      </c>
      <c r="E97" s="77">
        <f>SUM(E98)</f>
        <v>0</v>
      </c>
      <c r="F97" s="77">
        <f>SUM(F98)</f>
        <v>0</v>
      </c>
    </row>
    <row r="98" spans="2:6" ht="20.25" customHeight="1" hidden="1">
      <c r="B98" s="37" t="s">
        <v>46</v>
      </c>
      <c r="C98" s="7" t="s">
        <v>29</v>
      </c>
      <c r="D98" s="55">
        <v>0</v>
      </c>
      <c r="E98" s="55">
        <v>0</v>
      </c>
      <c r="F98" s="55">
        <v>0</v>
      </c>
    </row>
    <row r="99" spans="2:6" ht="37.5" customHeight="1" hidden="1">
      <c r="B99" s="72"/>
      <c r="C99" s="73" t="s">
        <v>114</v>
      </c>
      <c r="D99" s="28" t="e">
        <f>D11+D62</f>
        <v>#REF!</v>
      </c>
      <c r="E99" s="28" t="e">
        <f>E11+E62</f>
        <v>#REF!</v>
      </c>
      <c r="F99" s="28" t="e">
        <f>F11+F62</f>
        <v>#REF!</v>
      </c>
    </row>
    <row r="100" spans="2:6" ht="24.75" customHeight="1">
      <c r="B100" s="82" t="s">
        <v>176</v>
      </c>
      <c r="C100" s="83" t="s">
        <v>177</v>
      </c>
      <c r="D100" s="84">
        <f>D101+D178</f>
        <v>523085.618</v>
      </c>
      <c r="E100" s="84">
        <f>E101+E178</f>
        <v>329861.12600000005</v>
      </c>
      <c r="F100" s="84">
        <f>F101+F178</f>
        <v>447285.7314800001</v>
      </c>
    </row>
    <row r="101" spans="2:6" ht="31.5" customHeight="1">
      <c r="B101" s="82" t="s">
        <v>178</v>
      </c>
      <c r="C101" s="83" t="s">
        <v>158</v>
      </c>
      <c r="D101" s="84">
        <f>D102+D110+D133+D171</f>
        <v>523085.618</v>
      </c>
      <c r="E101" s="84">
        <f>E102+E110+E133+E171</f>
        <v>329861.12600000005</v>
      </c>
      <c r="F101" s="84">
        <f>F102+F110+F133+F171</f>
        <v>447285.7314800001</v>
      </c>
    </row>
    <row r="102" spans="2:6" ht="23.25" customHeight="1">
      <c r="B102" s="85" t="s">
        <v>258</v>
      </c>
      <c r="C102" s="8" t="s">
        <v>251</v>
      </c>
      <c r="D102" s="86">
        <f>D103+D104+D105+D106</f>
        <v>106683</v>
      </c>
      <c r="E102" s="86">
        <f>E103+E104+E105+E106</f>
        <v>74114</v>
      </c>
      <c r="F102" s="86">
        <f>F103+F104+F105+F106</f>
        <v>74114</v>
      </c>
    </row>
    <row r="103" spans="2:6" ht="33.75" customHeight="1">
      <c r="B103" s="7" t="s">
        <v>259</v>
      </c>
      <c r="C103" s="115" t="s">
        <v>175</v>
      </c>
      <c r="D103" s="92">
        <v>106683</v>
      </c>
      <c r="E103" s="42">
        <v>74114</v>
      </c>
      <c r="F103" s="42">
        <v>74114</v>
      </c>
    </row>
    <row r="104" spans="2:6" ht="28.5" customHeight="1" hidden="1">
      <c r="B104" s="7" t="s">
        <v>260</v>
      </c>
      <c r="C104" s="115" t="s">
        <v>255</v>
      </c>
      <c r="D104" s="114"/>
      <c r="E104" s="114"/>
      <c r="F104" s="114"/>
    </row>
    <row r="105" spans="2:6" ht="28.5" customHeight="1" hidden="1">
      <c r="B105" s="7"/>
      <c r="C105" s="115" t="s">
        <v>254</v>
      </c>
      <c r="D105" s="114"/>
      <c r="E105" s="114"/>
      <c r="F105" s="114"/>
    </row>
    <row r="106" spans="2:6" ht="24" customHeight="1" hidden="1">
      <c r="B106" s="87" t="s">
        <v>47</v>
      </c>
      <c r="C106" s="115" t="s">
        <v>256</v>
      </c>
      <c r="D106" s="92"/>
      <c r="E106" s="42"/>
      <c r="F106" s="42"/>
    </row>
    <row r="107" spans="2:6" ht="39.75" customHeight="1" hidden="1">
      <c r="B107" s="87" t="s">
        <v>232</v>
      </c>
      <c r="C107" s="40" t="s">
        <v>225</v>
      </c>
      <c r="D107" s="30">
        <v>0</v>
      </c>
      <c r="E107" s="30">
        <v>0</v>
      </c>
      <c r="F107" s="30">
        <v>0</v>
      </c>
    </row>
    <row r="108" spans="2:6" ht="39.75" customHeight="1" hidden="1">
      <c r="B108" s="87" t="s">
        <v>48</v>
      </c>
      <c r="C108" s="40" t="s">
        <v>233</v>
      </c>
      <c r="D108" s="30">
        <v>0</v>
      </c>
      <c r="E108" s="30">
        <v>0</v>
      </c>
      <c r="F108" s="30">
        <v>0</v>
      </c>
    </row>
    <row r="109" spans="2:6" ht="25.5" customHeight="1" hidden="1">
      <c r="B109" s="8" t="s">
        <v>261</v>
      </c>
      <c r="C109" s="6" t="s">
        <v>49</v>
      </c>
      <c r="D109" s="30">
        <v>0</v>
      </c>
      <c r="E109" s="30">
        <v>0</v>
      </c>
      <c r="F109" s="30">
        <v>0</v>
      </c>
    </row>
    <row r="110" spans="2:6" ht="19.5" customHeight="1">
      <c r="B110" s="8" t="s">
        <v>261</v>
      </c>
      <c r="C110" s="8" t="s">
        <v>206</v>
      </c>
      <c r="D110" s="86">
        <f>D113+D120+D121+D122+D123+D124+D125+D126</f>
        <v>15119.141</v>
      </c>
      <c r="E110" s="86">
        <f>E113+E120+E121+E122+E123+E124+E125+E126</f>
        <v>16229.706</v>
      </c>
      <c r="F110" s="86">
        <f>F113+F120+F121+F122+F123+F124+F125+F126</f>
        <v>64548.69148</v>
      </c>
    </row>
    <row r="111" spans="2:6" ht="39.75" customHeight="1" hidden="1">
      <c r="B111" s="88" t="s">
        <v>217</v>
      </c>
      <c r="C111" s="65" t="s">
        <v>219</v>
      </c>
      <c r="D111" s="89">
        <v>0</v>
      </c>
      <c r="E111" s="89">
        <v>0</v>
      </c>
      <c r="F111" s="89">
        <v>0</v>
      </c>
    </row>
    <row r="112" spans="2:6" ht="39.75" customHeight="1" hidden="1">
      <c r="B112" s="88" t="s">
        <v>229</v>
      </c>
      <c r="C112" s="65" t="s">
        <v>230</v>
      </c>
      <c r="D112" s="90">
        <v>0</v>
      </c>
      <c r="E112" s="90">
        <v>0</v>
      </c>
      <c r="F112" s="90">
        <v>0</v>
      </c>
    </row>
    <row r="113" spans="2:6" ht="28.5" customHeight="1">
      <c r="B113" s="7" t="s">
        <v>285</v>
      </c>
      <c r="C113" s="10" t="s">
        <v>252</v>
      </c>
      <c r="D113" s="92">
        <v>10199.891</v>
      </c>
      <c r="E113" s="92">
        <v>10199.891</v>
      </c>
      <c r="F113" s="92">
        <v>10199.891</v>
      </c>
    </row>
    <row r="114" spans="2:6" ht="41.25" customHeight="1" hidden="1">
      <c r="B114" s="88"/>
      <c r="C114" s="65" t="s">
        <v>196</v>
      </c>
      <c r="D114" s="9">
        <v>0</v>
      </c>
      <c r="E114" s="9">
        <v>0</v>
      </c>
      <c r="F114" s="9">
        <v>0</v>
      </c>
    </row>
    <row r="115" spans="2:6" ht="39" customHeight="1" hidden="1">
      <c r="B115" s="88"/>
      <c r="C115" s="65" t="s">
        <v>197</v>
      </c>
      <c r="D115" s="9">
        <v>0</v>
      </c>
      <c r="E115" s="9">
        <v>0</v>
      </c>
      <c r="F115" s="9">
        <v>0</v>
      </c>
    </row>
    <row r="116" spans="2:6" s="1" customFormat="1" ht="36" customHeight="1" hidden="1">
      <c r="B116" s="88"/>
      <c r="C116" s="91"/>
      <c r="D116" s="9"/>
      <c r="E116" s="9"/>
      <c r="F116" s="9"/>
    </row>
    <row r="117" spans="2:6" s="1" customFormat="1" ht="28.5" customHeight="1" hidden="1">
      <c r="B117" s="56" t="s">
        <v>68</v>
      </c>
      <c r="C117" s="62" t="s">
        <v>100</v>
      </c>
      <c r="D117" s="13">
        <v>0</v>
      </c>
      <c r="E117" s="13">
        <v>0</v>
      </c>
      <c r="F117" s="13">
        <v>0</v>
      </c>
    </row>
    <row r="118" spans="2:6" s="1" customFormat="1" ht="51.75" customHeight="1" hidden="1">
      <c r="B118" s="56" t="s">
        <v>69</v>
      </c>
      <c r="C118" s="62" t="s">
        <v>102</v>
      </c>
      <c r="D118" s="13">
        <v>0</v>
      </c>
      <c r="E118" s="13">
        <v>0</v>
      </c>
      <c r="F118" s="13">
        <v>0</v>
      </c>
    </row>
    <row r="119" spans="2:6" s="1" customFormat="1" ht="52.5" customHeight="1" hidden="1">
      <c r="B119" s="56" t="s">
        <v>70</v>
      </c>
      <c r="C119" s="62" t="s">
        <v>101</v>
      </c>
      <c r="D119" s="13">
        <v>0</v>
      </c>
      <c r="E119" s="13">
        <v>0</v>
      </c>
      <c r="F119" s="13">
        <v>0</v>
      </c>
    </row>
    <row r="120" spans="2:6" s="1" customFormat="1" ht="29.25" customHeight="1">
      <c r="B120" s="7"/>
      <c r="C120" s="116" t="s">
        <v>293</v>
      </c>
      <c r="D120" s="92">
        <v>98.909</v>
      </c>
      <c r="E120" s="125">
        <v>98.909</v>
      </c>
      <c r="F120" s="125">
        <v>115.219</v>
      </c>
    </row>
    <row r="121" spans="2:6" s="1" customFormat="1" ht="44.25" customHeight="1" hidden="1">
      <c r="B121" s="7" t="s">
        <v>262</v>
      </c>
      <c r="C121" s="10" t="s">
        <v>287</v>
      </c>
      <c r="D121" s="92"/>
      <c r="E121" s="125"/>
      <c r="F121" s="125"/>
    </row>
    <row r="122" spans="2:6" s="1" customFormat="1" ht="33" customHeight="1">
      <c r="B122" s="7" t="s">
        <v>262</v>
      </c>
      <c r="C122" s="10" t="s">
        <v>286</v>
      </c>
      <c r="D122" s="92">
        <v>314.496</v>
      </c>
      <c r="E122" s="125">
        <v>0</v>
      </c>
      <c r="F122" s="125">
        <v>0</v>
      </c>
    </row>
    <row r="123" spans="2:6" s="1" customFormat="1" ht="41.25" customHeight="1">
      <c r="B123" s="7" t="s">
        <v>262</v>
      </c>
      <c r="C123" s="116" t="s">
        <v>257</v>
      </c>
      <c r="D123" s="92">
        <v>125.501</v>
      </c>
      <c r="E123" s="126">
        <v>125.501</v>
      </c>
      <c r="F123" s="126">
        <v>125.501</v>
      </c>
    </row>
    <row r="124" spans="2:6" s="1" customFormat="1" ht="42" customHeight="1">
      <c r="B124" s="6" t="s">
        <v>275</v>
      </c>
      <c r="C124" s="116" t="s">
        <v>274</v>
      </c>
      <c r="D124" s="92">
        <v>4209.993</v>
      </c>
      <c r="E124" s="126">
        <v>5634.773</v>
      </c>
      <c r="F124" s="126">
        <v>5733.93</v>
      </c>
    </row>
    <row r="125" spans="2:6" s="1" customFormat="1" ht="33" customHeight="1">
      <c r="B125" s="6" t="s">
        <v>279</v>
      </c>
      <c r="C125" s="117" t="s">
        <v>278</v>
      </c>
      <c r="D125" s="92">
        <v>170.351</v>
      </c>
      <c r="E125" s="126">
        <v>170.632</v>
      </c>
      <c r="F125" s="126">
        <v>176.361</v>
      </c>
    </row>
    <row r="126" spans="2:6" s="1" customFormat="1" ht="30" customHeight="1">
      <c r="B126" s="7" t="s">
        <v>277</v>
      </c>
      <c r="C126" s="10" t="s">
        <v>276</v>
      </c>
      <c r="D126" s="92">
        <v>0</v>
      </c>
      <c r="E126" s="126">
        <v>0</v>
      </c>
      <c r="F126" s="126">
        <v>48197.78948</v>
      </c>
    </row>
    <row r="127" spans="2:6" ht="47.25" customHeight="1" hidden="1">
      <c r="B127" s="87" t="s">
        <v>210</v>
      </c>
      <c r="C127" s="10" t="s">
        <v>103</v>
      </c>
      <c r="D127" s="9">
        <v>0</v>
      </c>
      <c r="E127" s="9">
        <v>0</v>
      </c>
      <c r="F127" s="9">
        <v>0</v>
      </c>
    </row>
    <row r="128" spans="2:6" ht="15" hidden="1">
      <c r="B128" s="87" t="s">
        <v>211</v>
      </c>
      <c r="C128" s="11" t="s">
        <v>181</v>
      </c>
      <c r="D128" s="12">
        <v>0</v>
      </c>
      <c r="E128" s="12">
        <v>0</v>
      </c>
      <c r="F128" s="12">
        <v>0</v>
      </c>
    </row>
    <row r="129" spans="2:6" ht="22.5" customHeight="1" hidden="1">
      <c r="B129" s="87" t="s">
        <v>212</v>
      </c>
      <c r="C129" s="11" t="s">
        <v>214</v>
      </c>
      <c r="D129" s="12">
        <f>SUM(D130:D131)</f>
        <v>0</v>
      </c>
      <c r="E129" s="12">
        <f>SUM(E130:E131)</f>
        <v>0</v>
      </c>
      <c r="F129" s="12">
        <f>SUM(F130:F131)</f>
        <v>0</v>
      </c>
    </row>
    <row r="130" spans="2:6" ht="43.5" hidden="1">
      <c r="B130" s="87" t="s">
        <v>213</v>
      </c>
      <c r="C130" s="11" t="s">
        <v>215</v>
      </c>
      <c r="D130" s="12">
        <v>0</v>
      </c>
      <c r="E130" s="12">
        <v>0</v>
      </c>
      <c r="F130" s="12">
        <v>0</v>
      </c>
    </row>
    <row r="131" spans="2:6" ht="43.5" hidden="1">
      <c r="B131" s="87" t="s">
        <v>209</v>
      </c>
      <c r="C131" s="11" t="s">
        <v>216</v>
      </c>
      <c r="D131" s="12"/>
      <c r="E131" s="12"/>
      <c r="F131" s="12"/>
    </row>
    <row r="132" spans="2:6" ht="15" hidden="1">
      <c r="B132" s="8" t="s">
        <v>263</v>
      </c>
      <c r="C132" s="11" t="s">
        <v>50</v>
      </c>
      <c r="D132" s="9">
        <v>0</v>
      </c>
      <c r="E132" s="9">
        <v>0</v>
      </c>
      <c r="F132" s="9">
        <v>0</v>
      </c>
    </row>
    <row r="133" spans="2:6" ht="15">
      <c r="B133" s="8" t="s">
        <v>263</v>
      </c>
      <c r="C133" s="14" t="s">
        <v>291</v>
      </c>
      <c r="D133" s="93">
        <f>D135+D137+D138+D139+D140+D142</f>
        <v>398818.81</v>
      </c>
      <c r="E133" s="93">
        <f>E135+E137+E138+E139+E140+E142</f>
        <v>239517.42</v>
      </c>
      <c r="F133" s="93">
        <f>F135+F137+F138+F139+F140+F142</f>
        <v>308623.04000000004</v>
      </c>
    </row>
    <row r="134" spans="2:6" ht="33.75" customHeight="1" hidden="1">
      <c r="B134" s="7" t="s">
        <v>71</v>
      </c>
      <c r="C134" s="6" t="s">
        <v>51</v>
      </c>
      <c r="D134" s="9">
        <v>0</v>
      </c>
      <c r="E134" s="9">
        <v>0</v>
      </c>
      <c r="F134" s="9">
        <v>0</v>
      </c>
    </row>
    <row r="135" spans="2:6" ht="29.25" customHeight="1">
      <c r="B135" s="7" t="s">
        <v>280</v>
      </c>
      <c r="C135" s="6" t="s">
        <v>253</v>
      </c>
      <c r="D135" s="92">
        <v>19548.12</v>
      </c>
      <c r="E135" s="92">
        <v>19548.12</v>
      </c>
      <c r="F135" s="92">
        <v>19548.12</v>
      </c>
    </row>
    <row r="136" spans="2:6" ht="44.25" customHeight="1" hidden="1">
      <c r="B136" s="7" t="s">
        <v>72</v>
      </c>
      <c r="C136" s="6" t="s">
        <v>52</v>
      </c>
      <c r="D136" s="42" t="e">
        <f>C136*1.025</f>
        <v>#VALUE!</v>
      </c>
      <c r="E136" s="92" t="e">
        <f>D136*1.025</f>
        <v>#VALUE!</v>
      </c>
      <c r="F136" s="92" t="e">
        <f>E136*1.025</f>
        <v>#VALUE!</v>
      </c>
    </row>
    <row r="137" spans="2:6" ht="40.5" customHeight="1">
      <c r="B137" s="7" t="s">
        <v>264</v>
      </c>
      <c r="C137" s="6" t="s">
        <v>53</v>
      </c>
      <c r="D137" s="92">
        <v>1767.6</v>
      </c>
      <c r="E137" s="111">
        <v>1951.6</v>
      </c>
      <c r="F137" s="111">
        <v>2141.4</v>
      </c>
    </row>
    <row r="138" spans="2:6" ht="44.25" customHeight="1">
      <c r="B138" s="7" t="s">
        <v>267</v>
      </c>
      <c r="C138" s="6" t="s">
        <v>292</v>
      </c>
      <c r="D138" s="112">
        <v>4031</v>
      </c>
      <c r="E138" s="127">
        <v>4173</v>
      </c>
      <c r="F138" s="127">
        <v>4340</v>
      </c>
    </row>
    <row r="139" spans="2:6" ht="26.25" customHeight="1">
      <c r="B139" s="7" t="s">
        <v>266</v>
      </c>
      <c r="C139" s="10" t="s">
        <v>241</v>
      </c>
      <c r="D139" s="112">
        <v>3.89</v>
      </c>
      <c r="E139" s="127">
        <v>4</v>
      </c>
      <c r="F139" s="127">
        <v>5.76</v>
      </c>
    </row>
    <row r="140" spans="2:6" ht="21" customHeight="1">
      <c r="B140" s="56" t="s">
        <v>268</v>
      </c>
      <c r="C140" s="65" t="s">
        <v>239</v>
      </c>
      <c r="D140" s="95">
        <v>6390</v>
      </c>
      <c r="E140" s="95">
        <v>6390</v>
      </c>
      <c r="F140" s="95">
        <v>6390</v>
      </c>
    </row>
    <row r="141" spans="2:6" ht="47.25" customHeight="1" hidden="1">
      <c r="B141" s="7" t="s">
        <v>85</v>
      </c>
      <c r="C141" s="6" t="s">
        <v>89</v>
      </c>
      <c r="D141" s="94">
        <v>0</v>
      </c>
      <c r="E141" s="94">
        <v>0</v>
      </c>
      <c r="F141" s="94">
        <v>0</v>
      </c>
    </row>
    <row r="142" spans="2:6" ht="33" customHeight="1">
      <c r="B142" s="7" t="s">
        <v>290</v>
      </c>
      <c r="C142" s="14" t="s">
        <v>54</v>
      </c>
      <c r="D142" s="131">
        <f>D143+D144+D145+D146+D147+D148+D149</f>
        <v>367078.2</v>
      </c>
      <c r="E142" s="15">
        <f>SUM(E143:E149)</f>
        <v>207450.7</v>
      </c>
      <c r="F142" s="15">
        <f>SUM(F143:F149)</f>
        <v>276197.76</v>
      </c>
    </row>
    <row r="143" spans="2:6" ht="25.5" customHeight="1">
      <c r="B143" s="7" t="s">
        <v>265</v>
      </c>
      <c r="C143" s="65" t="s">
        <v>55</v>
      </c>
      <c r="D143" s="92">
        <v>296806</v>
      </c>
      <c r="E143" s="128">
        <v>146301.5</v>
      </c>
      <c r="F143" s="128">
        <v>215048.56</v>
      </c>
    </row>
    <row r="144" spans="2:6" ht="27" customHeight="1">
      <c r="B144" s="7" t="s">
        <v>265</v>
      </c>
      <c r="C144" s="65" t="s">
        <v>242</v>
      </c>
      <c r="D144" s="119">
        <v>33328</v>
      </c>
      <c r="E144" s="129">
        <v>33328</v>
      </c>
      <c r="F144" s="129">
        <v>33328</v>
      </c>
    </row>
    <row r="145" spans="2:6" s="1" customFormat="1" ht="29.25" customHeight="1">
      <c r="B145" s="7" t="s">
        <v>265</v>
      </c>
      <c r="C145" s="6" t="s">
        <v>289</v>
      </c>
      <c r="D145" s="112">
        <v>70.2</v>
      </c>
      <c r="E145" s="13">
        <v>70.2</v>
      </c>
      <c r="F145" s="13">
        <v>70.2</v>
      </c>
    </row>
    <row r="146" spans="2:6" s="1" customFormat="1" ht="28.5" customHeight="1">
      <c r="B146" s="7" t="s">
        <v>265</v>
      </c>
      <c r="C146" s="65" t="s">
        <v>56</v>
      </c>
      <c r="D146" s="92">
        <v>448</v>
      </c>
      <c r="E146" s="128">
        <v>448</v>
      </c>
      <c r="F146" s="128">
        <v>448</v>
      </c>
    </row>
    <row r="147" spans="2:6" s="1" customFormat="1" ht="28.5">
      <c r="B147" s="7" t="s">
        <v>265</v>
      </c>
      <c r="C147" s="65" t="s">
        <v>57</v>
      </c>
      <c r="D147" s="92">
        <v>448</v>
      </c>
      <c r="E147" s="128">
        <v>448</v>
      </c>
      <c r="F147" s="128">
        <v>448</v>
      </c>
    </row>
    <row r="148" spans="2:6" s="1" customFormat="1" ht="29.25" customHeight="1">
      <c r="B148" s="7" t="s">
        <v>265</v>
      </c>
      <c r="C148" s="65" t="s">
        <v>62</v>
      </c>
      <c r="D148" s="92">
        <v>448</v>
      </c>
      <c r="E148" s="128">
        <v>448</v>
      </c>
      <c r="F148" s="128">
        <v>448</v>
      </c>
    </row>
    <row r="149" spans="2:6" s="1" customFormat="1" ht="42.75">
      <c r="B149" s="7" t="s">
        <v>265</v>
      </c>
      <c r="C149" s="65" t="s">
        <v>234</v>
      </c>
      <c r="D149" s="92">
        <v>35530</v>
      </c>
      <c r="E149" s="128">
        <v>26407</v>
      </c>
      <c r="F149" s="128">
        <v>26407</v>
      </c>
    </row>
    <row r="150" spans="2:6" ht="32.25" customHeight="1" hidden="1">
      <c r="B150" s="56" t="s">
        <v>180</v>
      </c>
      <c r="C150" s="65" t="s">
        <v>1</v>
      </c>
      <c r="D150" s="13">
        <v>0</v>
      </c>
      <c r="E150" s="13">
        <v>0</v>
      </c>
      <c r="F150" s="13">
        <v>0</v>
      </c>
    </row>
    <row r="151" spans="2:6" ht="55.5" customHeight="1" hidden="1">
      <c r="B151" s="56" t="s">
        <v>226</v>
      </c>
      <c r="C151" s="65" t="s">
        <v>2</v>
      </c>
      <c r="D151" s="13">
        <v>0</v>
      </c>
      <c r="E151" s="13">
        <v>0</v>
      </c>
      <c r="F151" s="13">
        <v>0</v>
      </c>
    </row>
    <row r="152" spans="2:6" ht="40.5" customHeight="1" hidden="1">
      <c r="B152" s="56" t="s">
        <v>228</v>
      </c>
      <c r="C152" s="65" t="s">
        <v>63</v>
      </c>
      <c r="D152" s="16">
        <v>0</v>
      </c>
      <c r="E152" s="16">
        <v>0</v>
      </c>
      <c r="F152" s="16">
        <v>0</v>
      </c>
    </row>
    <row r="153" spans="2:6" ht="39.75" customHeight="1" hidden="1">
      <c r="B153" s="56" t="s">
        <v>227</v>
      </c>
      <c r="C153" s="65" t="s">
        <v>64</v>
      </c>
      <c r="D153" s="16">
        <v>0</v>
      </c>
      <c r="E153" s="16">
        <v>0</v>
      </c>
      <c r="F153" s="16">
        <v>0</v>
      </c>
    </row>
    <row r="154" spans="2:6" ht="15" hidden="1">
      <c r="B154" s="87"/>
      <c r="C154" s="10"/>
      <c r="D154" s="16"/>
      <c r="E154" s="16"/>
      <c r="F154" s="16"/>
    </row>
    <row r="155" spans="2:6" ht="27" customHeight="1" hidden="1">
      <c r="B155" s="87"/>
      <c r="C155" s="10"/>
      <c r="D155" s="16"/>
      <c r="E155" s="16"/>
      <c r="F155" s="16"/>
    </row>
    <row r="156" spans="2:6" ht="27" customHeight="1" hidden="1">
      <c r="B156" s="88"/>
      <c r="C156" s="62"/>
      <c r="D156" s="16"/>
      <c r="E156" s="16"/>
      <c r="F156" s="16"/>
    </row>
    <row r="157" spans="2:6" ht="27" customHeight="1" hidden="1">
      <c r="B157" s="88"/>
      <c r="C157" s="62"/>
      <c r="D157" s="16"/>
      <c r="E157" s="16"/>
      <c r="F157" s="16"/>
    </row>
    <row r="158" spans="2:6" ht="27" customHeight="1" hidden="1">
      <c r="B158" s="88"/>
      <c r="C158" s="62"/>
      <c r="D158" s="16"/>
      <c r="E158" s="16"/>
      <c r="F158" s="16"/>
    </row>
    <row r="159" spans="2:6" ht="25.5" customHeight="1" hidden="1">
      <c r="B159" s="88"/>
      <c r="C159" s="62"/>
      <c r="D159" s="16"/>
      <c r="E159" s="16"/>
      <c r="F159" s="16"/>
    </row>
    <row r="160" spans="2:6" ht="23.25" customHeight="1" hidden="1">
      <c r="B160" s="88"/>
      <c r="C160" s="62"/>
      <c r="D160" s="16"/>
      <c r="E160" s="16"/>
      <c r="F160" s="16"/>
    </row>
    <row r="161" spans="2:6" ht="23.25" customHeight="1" hidden="1">
      <c r="B161" s="87"/>
      <c r="C161" s="6"/>
      <c r="D161" s="16"/>
      <c r="E161" s="16"/>
      <c r="F161" s="16"/>
    </row>
    <row r="162" spans="2:6" ht="36.75" customHeight="1" hidden="1">
      <c r="B162" s="87"/>
      <c r="C162" s="10"/>
      <c r="D162" s="16"/>
      <c r="E162" s="16"/>
      <c r="F162" s="16"/>
    </row>
    <row r="163" spans="2:6" ht="35.25" customHeight="1" hidden="1">
      <c r="B163" s="88"/>
      <c r="C163" s="62"/>
      <c r="D163" s="16"/>
      <c r="E163" s="16"/>
      <c r="F163" s="16"/>
    </row>
    <row r="164" spans="2:6" ht="33" customHeight="1" hidden="1">
      <c r="B164" s="88"/>
      <c r="C164" s="62"/>
      <c r="D164" s="16"/>
      <c r="E164" s="16"/>
      <c r="F164" s="16"/>
    </row>
    <row r="165" spans="2:6" ht="33" customHeight="1" hidden="1">
      <c r="B165" s="88"/>
      <c r="C165" s="62"/>
      <c r="D165" s="16"/>
      <c r="E165" s="16"/>
      <c r="F165" s="16"/>
    </row>
    <row r="166" spans="2:6" ht="26.25" customHeight="1" hidden="1">
      <c r="B166" s="87"/>
      <c r="C166" s="96"/>
      <c r="D166" s="17"/>
      <c r="E166" s="17"/>
      <c r="F166" s="17"/>
    </row>
    <row r="167" spans="2:6" ht="23.25" customHeight="1" hidden="1">
      <c r="B167" s="87"/>
      <c r="C167" s="97"/>
      <c r="D167" s="17"/>
      <c r="E167" s="17"/>
      <c r="F167" s="17"/>
    </row>
    <row r="168" spans="2:6" ht="15" hidden="1">
      <c r="B168" s="87"/>
      <c r="C168" s="11"/>
      <c r="D168" s="16"/>
      <c r="E168" s="16"/>
      <c r="F168" s="16"/>
    </row>
    <row r="169" spans="2:6" ht="28.5" customHeight="1" hidden="1">
      <c r="B169" s="87"/>
      <c r="C169" s="11"/>
      <c r="D169" s="16"/>
      <c r="E169" s="16"/>
      <c r="F169" s="16"/>
    </row>
    <row r="170" spans="2:6" ht="45.75" customHeight="1" hidden="1">
      <c r="B170" s="7"/>
      <c r="C170" s="6"/>
      <c r="D170" s="16"/>
      <c r="E170" s="16"/>
      <c r="F170" s="16"/>
    </row>
    <row r="171" spans="2:6" ht="17.25" customHeight="1">
      <c r="B171" s="8" t="s">
        <v>269</v>
      </c>
      <c r="C171" s="14" t="s">
        <v>65</v>
      </c>
      <c r="D171" s="120">
        <f>D175</f>
        <v>2464.667</v>
      </c>
      <c r="E171" s="120">
        <v>0</v>
      </c>
      <c r="F171" s="120">
        <f>F175</f>
        <v>0</v>
      </c>
    </row>
    <row r="172" spans="2:6" s="1" customFormat="1" ht="42" customHeight="1" hidden="1">
      <c r="B172" s="7" t="s">
        <v>73</v>
      </c>
      <c r="C172" s="6" t="s">
        <v>66</v>
      </c>
      <c r="D172" s="121">
        <v>0</v>
      </c>
      <c r="E172" s="18">
        <v>0</v>
      </c>
      <c r="F172" s="18">
        <v>0</v>
      </c>
    </row>
    <row r="173" spans="2:6" s="1" customFormat="1" ht="45" customHeight="1" hidden="1">
      <c r="B173" s="7" t="s">
        <v>74</v>
      </c>
      <c r="C173" s="6" t="s">
        <v>67</v>
      </c>
      <c r="D173" s="122">
        <v>0</v>
      </c>
      <c r="E173" s="16">
        <v>0</v>
      </c>
      <c r="F173" s="16">
        <v>0</v>
      </c>
    </row>
    <row r="174" spans="2:6" s="1" customFormat="1" ht="33.75" customHeight="1" hidden="1">
      <c r="B174" s="7" t="s">
        <v>58</v>
      </c>
      <c r="C174" s="6" t="s">
        <v>59</v>
      </c>
      <c r="D174" s="123">
        <v>0</v>
      </c>
      <c r="E174" s="19">
        <v>0</v>
      </c>
      <c r="F174" s="19">
        <v>0</v>
      </c>
    </row>
    <row r="175" spans="2:6" s="1" customFormat="1" ht="28.5" customHeight="1">
      <c r="B175" s="7" t="s">
        <v>288</v>
      </c>
      <c r="C175" s="6" t="s">
        <v>295</v>
      </c>
      <c r="D175" s="123">
        <v>2464.667</v>
      </c>
      <c r="E175" s="19"/>
      <c r="F175" s="19"/>
    </row>
    <row r="176" spans="2:6" s="1" customFormat="1" ht="22.5" customHeight="1">
      <c r="B176" s="7" t="s">
        <v>270</v>
      </c>
      <c r="C176" s="98" t="s">
        <v>151</v>
      </c>
      <c r="D176" s="99">
        <f>D177</f>
        <v>0</v>
      </c>
      <c r="E176" s="99">
        <f>E177</f>
        <v>0</v>
      </c>
      <c r="F176" s="99">
        <f>F177</f>
        <v>0</v>
      </c>
    </row>
    <row r="177" spans="2:6" s="1" customFormat="1" ht="26.25" customHeight="1">
      <c r="B177" s="74" t="s">
        <v>271</v>
      </c>
      <c r="C177" s="6" t="s">
        <v>75</v>
      </c>
      <c r="D177" s="124">
        <v>0</v>
      </c>
      <c r="E177" s="124">
        <v>0</v>
      </c>
      <c r="F177" s="124">
        <v>0</v>
      </c>
    </row>
    <row r="178" spans="2:6" s="1" customFormat="1" ht="33.75" customHeight="1">
      <c r="B178" s="8" t="s">
        <v>282</v>
      </c>
      <c r="C178" s="14" t="s">
        <v>281</v>
      </c>
      <c r="D178" s="118">
        <f>D179</f>
        <v>0</v>
      </c>
      <c r="E178" s="118">
        <f>E179</f>
        <v>0</v>
      </c>
      <c r="F178" s="118">
        <f>F179</f>
        <v>0</v>
      </c>
    </row>
    <row r="179" spans="2:6" s="1" customFormat="1" ht="25.5" customHeight="1">
      <c r="B179" s="56" t="s">
        <v>284</v>
      </c>
      <c r="C179" s="65" t="s">
        <v>283</v>
      </c>
      <c r="D179" s="112"/>
      <c r="E179" s="92">
        <v>0</v>
      </c>
      <c r="F179" s="92">
        <v>0</v>
      </c>
    </row>
    <row r="180" spans="2:6" s="1" customFormat="1" ht="36.75" customHeight="1" hidden="1">
      <c r="B180" s="100" t="s">
        <v>77</v>
      </c>
      <c r="C180" s="6" t="s">
        <v>76</v>
      </c>
      <c r="D180" s="101">
        <v>13320</v>
      </c>
      <c r="E180" s="101">
        <v>13320</v>
      </c>
      <c r="F180" s="101">
        <v>13320</v>
      </c>
    </row>
    <row r="181" spans="2:6" s="1" customFormat="1" ht="47.25" customHeight="1" hidden="1">
      <c r="B181" s="100" t="s">
        <v>78</v>
      </c>
      <c r="C181" s="6" t="s">
        <v>220</v>
      </c>
      <c r="D181" s="101">
        <v>0</v>
      </c>
      <c r="E181" s="101">
        <v>0</v>
      </c>
      <c r="F181" s="101">
        <v>0</v>
      </c>
    </row>
    <row r="182" spans="2:6" ht="45.75" customHeight="1" hidden="1">
      <c r="B182" s="100" t="s">
        <v>79</v>
      </c>
      <c r="C182" s="6" t="s">
        <v>222</v>
      </c>
      <c r="D182" s="101">
        <v>0</v>
      </c>
      <c r="E182" s="101">
        <v>0</v>
      </c>
      <c r="F182" s="101">
        <v>0</v>
      </c>
    </row>
    <row r="183" spans="2:6" ht="41.25" customHeight="1" hidden="1">
      <c r="B183" s="100" t="s">
        <v>80</v>
      </c>
      <c r="C183" s="6" t="s">
        <v>221</v>
      </c>
      <c r="D183" s="101">
        <v>0</v>
      </c>
      <c r="E183" s="101">
        <v>0</v>
      </c>
      <c r="F183" s="101">
        <v>0</v>
      </c>
    </row>
    <row r="184" spans="2:6" ht="43.5" hidden="1">
      <c r="B184" s="100" t="s">
        <v>81</v>
      </c>
      <c r="C184" s="6" t="s">
        <v>224</v>
      </c>
      <c r="D184" s="101">
        <v>0</v>
      </c>
      <c r="E184" s="101">
        <v>0</v>
      </c>
      <c r="F184" s="101">
        <v>0</v>
      </c>
    </row>
    <row r="185" spans="2:6" ht="44.25" customHeight="1" hidden="1">
      <c r="B185" s="100" t="s">
        <v>82</v>
      </c>
      <c r="C185" s="6" t="s">
        <v>223</v>
      </c>
      <c r="D185" s="101">
        <v>0</v>
      </c>
      <c r="E185" s="101">
        <v>0</v>
      </c>
      <c r="F185" s="101">
        <v>0</v>
      </c>
    </row>
    <row r="186" spans="2:6" ht="30.75" customHeight="1" hidden="1">
      <c r="B186" s="100" t="s">
        <v>83</v>
      </c>
      <c r="C186" s="6" t="s">
        <v>99</v>
      </c>
      <c r="D186" s="101">
        <f>D188+D187+D189+D190</f>
        <v>0</v>
      </c>
      <c r="E186" s="101">
        <f>E188+E187+E189+E190</f>
        <v>0</v>
      </c>
      <c r="F186" s="101">
        <f>F188+F187+F189+F190</f>
        <v>0</v>
      </c>
    </row>
    <row r="187" spans="2:6" ht="29.25" hidden="1">
      <c r="B187" s="100" t="s">
        <v>60</v>
      </c>
      <c r="C187" s="6" t="s">
        <v>99</v>
      </c>
      <c r="D187" s="101"/>
      <c r="E187" s="101"/>
      <c r="F187" s="101"/>
    </row>
    <row r="188" spans="2:6" ht="29.25" hidden="1">
      <c r="B188" s="100" t="s">
        <v>84</v>
      </c>
      <c r="C188" s="6" t="s">
        <v>99</v>
      </c>
      <c r="D188" s="101">
        <v>0</v>
      </c>
      <c r="E188" s="101">
        <v>0</v>
      </c>
      <c r="F188" s="101">
        <v>0</v>
      </c>
    </row>
    <row r="189" spans="2:6" s="113" customFormat="1" ht="28.5" hidden="1">
      <c r="B189" s="78" t="s">
        <v>61</v>
      </c>
      <c r="C189" s="6" t="s">
        <v>99</v>
      </c>
      <c r="D189" s="101"/>
      <c r="E189" s="101"/>
      <c r="F189" s="101"/>
    </row>
    <row r="190" spans="2:6" s="113" customFormat="1" ht="28.5" hidden="1">
      <c r="B190" s="78" t="s">
        <v>207</v>
      </c>
      <c r="C190" s="6" t="s">
        <v>99</v>
      </c>
      <c r="D190" s="101"/>
      <c r="E190" s="101"/>
      <c r="F190" s="101"/>
    </row>
    <row r="191" spans="2:6" s="1" customFormat="1" ht="22.5" customHeight="1">
      <c r="B191" s="7"/>
      <c r="C191" s="102" t="s">
        <v>115</v>
      </c>
      <c r="D191" s="103">
        <f>D10+D100+D178</f>
        <v>608115.618</v>
      </c>
      <c r="E191" s="103">
        <f>E10+E100+E178</f>
        <v>415507.02600000007</v>
      </c>
      <c r="F191" s="103">
        <f>F10+F100+F178</f>
        <v>535828.6314800001</v>
      </c>
    </row>
    <row r="192" spans="2:4" s="2" customFormat="1" ht="12.75">
      <c r="B192" s="3"/>
      <c r="C192" s="3"/>
      <c r="D192" s="3"/>
    </row>
  </sheetData>
  <sheetProtection/>
  <mergeCells count="7">
    <mergeCell ref="B5:D5"/>
    <mergeCell ref="B6:D6"/>
    <mergeCell ref="B7:D7"/>
    <mergeCell ref="D3:G3"/>
    <mergeCell ref="D4:G4"/>
    <mergeCell ref="C1:F1"/>
    <mergeCell ref="C2:F2"/>
  </mergeCells>
  <printOptions/>
  <pageMargins left="0.2755905511811024" right="0.2362204724409449" top="0.19" bottom="0.18" header="0.17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Аюб</cp:lastModifiedBy>
  <cp:lastPrinted>2023-12-26T14:40:21Z</cp:lastPrinted>
  <dcterms:created xsi:type="dcterms:W3CDTF">2005-02-14T04:01:58Z</dcterms:created>
  <dcterms:modified xsi:type="dcterms:W3CDTF">2023-12-26T14:40:25Z</dcterms:modified>
  <cp:category/>
  <cp:version/>
  <cp:contentType/>
  <cp:contentStatus/>
</cp:coreProperties>
</file>